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907"/>
  <workbookPr showInkAnnotation="0" autoCompressPictures="0"/>
  <mc:AlternateContent xmlns:mc="http://schemas.openxmlformats.org/markup-compatibility/2006">
    <mc:Choice Requires="x15">
      <x15ac:absPath xmlns:x15ac="http://schemas.microsoft.com/office/spreadsheetml/2010/11/ac" url="C:\00.FMFP\0. FMFP_PROJET\0. PROJET_AP\12. PROJET_2026_AP24_ALT\TRAME APPEL A PROJET_ALT_2026\"/>
    </mc:Choice>
  </mc:AlternateContent>
  <xr:revisionPtr revIDLastSave="0" documentId="13_ncr:1_{1B82B7B2-3DDA-433E-9C02-7280D5A377ED}" xr6:coauthVersionLast="37" xr6:coauthVersionMax="47" xr10:uidLastSave="{00000000-0000-0000-0000-000000000000}"/>
  <bookViews>
    <workbookView xWindow="0" yWindow="0" windowWidth="24000" windowHeight="9105" tabRatio="724" xr2:uid="{00000000-000D-0000-FFFF-FFFF00000000}"/>
  </bookViews>
  <sheets>
    <sheet name="Budget Détaillé Alternance" sheetId="20" r:id="rId1"/>
    <sheet name="SIMULATEUR DT, FA et RATIO" sheetId="22" r:id="rId2"/>
    <sheet name="RECAPITULATIF DU BUDGET" sheetId="21" state="hidden" r:id="rId3"/>
  </sheets>
  <externalReferences>
    <externalReference r:id="rId4"/>
  </externalReferences>
  <definedNames>
    <definedName name="TitreColonne1" localSheetId="0">#REF!</definedName>
    <definedName name="TitreColonne1" localSheetId="2">#REF!</definedName>
    <definedName name="TitreColonne1">#REF!</definedName>
    <definedName name="_xlnm.Print_Area" localSheetId="0">'Budget Détaillé Alternance'!$A$1:$I$29</definedName>
    <definedName name="ZonteTitreLigne1..D4" localSheetId="0">#REF!</definedName>
    <definedName name="ZonteTitreLigne1..D4" localSheetId="2">#REF!</definedName>
    <definedName name="ZonteTitreLigne1..D4">#REF!</definedName>
    <definedName name="ZonteTitreLigne2..D11" localSheetId="0">#REF!</definedName>
    <definedName name="ZonteTitreLigne2..D11" localSheetId="2">#REF!</definedName>
    <definedName name="ZonteTitreLigne2..D11">#REF!</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G11" i="22" l="1"/>
  <c r="G12" i="22"/>
  <c r="G13" i="22"/>
  <c r="F17" i="22"/>
  <c r="G8" i="22"/>
  <c r="G9" i="22"/>
  <c r="G10" i="22"/>
  <c r="G14" i="22"/>
  <c r="B11" i="21"/>
  <c r="B10" i="21"/>
  <c r="D32" i="20"/>
  <c r="H21" i="20"/>
  <c r="H22" i="20" s="1"/>
  <c r="E11" i="21" s="1"/>
  <c r="G21" i="20"/>
  <c r="G22" i="20" s="1"/>
  <c r="E10" i="21" s="1"/>
  <c r="E21" i="20"/>
  <c r="E7" i="21" s="1"/>
  <c r="I20" i="20"/>
  <c r="I21" i="20" s="1"/>
  <c r="E20" i="20"/>
  <c r="I19" i="20"/>
  <c r="E19" i="20"/>
  <c r="H17" i="20"/>
  <c r="G17" i="20"/>
  <c r="E16" i="20"/>
  <c r="I16" i="20" s="1"/>
  <c r="I17" i="20" s="1"/>
  <c r="H14" i="20"/>
  <c r="G14" i="20"/>
  <c r="I13" i="20"/>
  <c r="E13" i="20"/>
  <c r="E12" i="20"/>
  <c r="E14" i="20" s="1"/>
  <c r="E5" i="21" s="1"/>
  <c r="H10" i="20"/>
  <c r="G10" i="20"/>
  <c r="E9" i="20"/>
  <c r="E8" i="20"/>
  <c r="I8" i="20" s="1"/>
  <c r="E10" i="20" l="1"/>
  <c r="E4" i="21" s="1"/>
  <c r="E17" i="20"/>
  <c r="I12" i="20"/>
  <c r="I14" i="20" s="1"/>
  <c r="I9" i="20"/>
  <c r="I10" i="20" s="1"/>
  <c r="I22" i="20" s="1"/>
  <c r="C4" i="22" s="1"/>
  <c r="F11" i="22" l="1"/>
  <c r="H11" i="22" s="1"/>
  <c r="F12" i="22"/>
  <c r="H12" i="22" s="1"/>
  <c r="F20" i="22"/>
  <c r="E8" i="21"/>
  <c r="E6" i="21"/>
  <c r="F8" i="22"/>
  <c r="H8" i="22" s="1"/>
  <c r="E22" i="20"/>
  <c r="F14" i="22"/>
  <c r="H14" i="22" s="1"/>
  <c r="F10" i="22"/>
  <c r="H10" i="22" s="1"/>
  <c r="F9" i="22"/>
  <c r="H9" i="22" s="1"/>
  <c r="F13" i="22"/>
  <c r="H13" i="22" s="1"/>
  <c r="F19" i="22" l="1"/>
  <c r="F16" i="22"/>
  <c r="F18" i="22" s="1"/>
  <c r="C5" i="22" s="1"/>
  <c r="E12" i="21"/>
  <c r="E9" i="21" l="1"/>
</calcChain>
</file>

<file path=xl/sharedStrings.xml><?xml version="1.0" encoding="utf-8"?>
<sst xmlns="http://schemas.openxmlformats.org/spreadsheetml/2006/main" count="68" uniqueCount="67">
  <si>
    <t>Désignation</t>
  </si>
  <si>
    <t>Unité</t>
  </si>
  <si>
    <t>Qté</t>
  </si>
  <si>
    <t>Prix Unit.</t>
  </si>
  <si>
    <t>H/J</t>
  </si>
  <si>
    <t>S.Total 1</t>
  </si>
  <si>
    <t>S.Total 2</t>
  </si>
  <si>
    <t>S.Total 3</t>
  </si>
  <si>
    <t>S.Total 4</t>
  </si>
  <si>
    <t>BUDGET DETAILLE</t>
  </si>
  <si>
    <t>Achat matière d'œuvre (pratique)</t>
  </si>
  <si>
    <t>Justification / Observations</t>
  </si>
  <si>
    <t xml:space="preserve">Autres </t>
  </si>
  <si>
    <t xml:space="preserve">(2) Dans le cas d'un co-financement par un ou des partenaire(s) en dehors des entreprises associées </t>
  </si>
  <si>
    <t>(*) Renseigner obligatoirement la colonne "TOTAL" de chaque désignation puis répartir selon (1) (2) ou (3)</t>
  </si>
  <si>
    <t>(**) Rajouter des lignes si nécessaire</t>
  </si>
  <si>
    <t>TOTAL*
(Ar)</t>
  </si>
  <si>
    <t>(4) Les prestations concernent tous travaux d'ingénierie de formation; mais également la préparation, la conduite et l'évaluation d'une formation. Elles peuvent également porter sur des accompagnements, du coaching, du mentorat, de l'assistance pédagogique et technique avec des objectifs et un processus d'apprentissage clair. Enfin, elles peuvent porter sur l'élaboration des plateformes de formation à distance (mooc, etc.)</t>
  </si>
  <si>
    <t>(3) Somme des DT consentis des partenaires associés + Montant des FA avec Effet levier Applicable</t>
  </si>
  <si>
    <t>(1) Hors cotisation mais contribution propre des entreprises</t>
  </si>
  <si>
    <r>
      <t>TOTAL (</t>
    </r>
    <r>
      <rPr>
        <b/>
        <i/>
        <sz val="12"/>
        <color rgb="FF000000"/>
        <rFont val="Century Gothic"/>
        <family val="2"/>
      </rPr>
      <t>S.T1+S.T2+S.T3+S.T4)</t>
    </r>
  </si>
  <si>
    <t>A préciser</t>
  </si>
  <si>
    <t>Nb</t>
  </si>
  <si>
    <t>Accomodation des alternants (ne dépassant pas 1/3 du coût total)</t>
  </si>
  <si>
    <t>Coût pédagogique</t>
  </si>
  <si>
    <t>Alternant</t>
  </si>
  <si>
    <t>Indemnité du tuteur</t>
  </si>
  <si>
    <t xml:space="preserve">Coût total de la prestation </t>
  </si>
  <si>
    <t>(3) Part demandée au FMFP - dans les limites du droit de tirage des Eses associées et suivant l'effet levier</t>
  </si>
  <si>
    <t>(2) Part du coût global à financer par d'autres partenaires</t>
  </si>
  <si>
    <t>(1) Part de la contribution des Entreprises en dehors du droit de tirage</t>
  </si>
  <si>
    <t>FORMATION PAR ALTERNANCE</t>
  </si>
  <si>
    <t xml:space="preserve">Fournitures et supports </t>
  </si>
  <si>
    <t>Connexion, bloc note, stylo</t>
  </si>
  <si>
    <t>Indemnité des alternants</t>
  </si>
  <si>
    <t>Frais de scolarité dont Indemnité de l'accompagnateur</t>
  </si>
  <si>
    <t>Frais de gestion ( 3%&gt;)</t>
  </si>
  <si>
    <t>fft</t>
  </si>
  <si>
    <t>RECAPITULATIF DU BUDGET</t>
  </si>
  <si>
    <t xml:space="preserve">Coût des prestations de formation </t>
  </si>
  <si>
    <t>Frais pédagogiques</t>
  </si>
  <si>
    <t>Accommodations des participants</t>
  </si>
  <si>
    <t>Autres</t>
  </si>
  <si>
    <t>Coût total</t>
  </si>
  <si>
    <t>Somme des DT consentis des partenaires associés</t>
  </si>
  <si>
    <t>(3) Part demandée au FMFP - dans les limites du(des) droit(s) de tirage des Eses associées</t>
  </si>
  <si>
    <t>CONSORTIUM D'ENTREPRISES</t>
  </si>
  <si>
    <t>IDENTIFIANT CNAPS</t>
  </si>
  <si>
    <r>
      <t xml:space="preserve">DROIT DE TIRAGE CONSENTI </t>
    </r>
    <r>
      <rPr>
        <b/>
        <sz val="12"/>
        <color rgb="FF4F81BD"/>
        <rFont val="Century Gothic"/>
        <family val="2"/>
      </rPr>
      <t>*</t>
    </r>
  </si>
  <si>
    <t>Entreprise 1 (Porteur)</t>
  </si>
  <si>
    <t>Entreprise 2</t>
  </si>
  <si>
    <t>Entreprise 3</t>
  </si>
  <si>
    <t>TOTAL DT CONSENTI</t>
  </si>
  <si>
    <t>MONTANT DU FINANCEMENT FMFP</t>
  </si>
  <si>
    <t>(Insérer ici toute justification utile concernant Le mode de calcul des frais de scolarité)</t>
  </si>
  <si>
    <t>(Insérer ici toute justification utile concernant Le mode de calcul des indemnités du tuteur: nombre de mois, nombre de tuteur, nombre d'alternant etc.)</t>
  </si>
  <si>
    <t>(Insérer ici toute justification utile concernant Le mode de calcul des accomodations des alternants)</t>
  </si>
  <si>
    <t>EFFET LEVIER APPLICABLE</t>
  </si>
  <si>
    <t>FONDS ADDITIONNEL THÉORIQUE</t>
  </si>
  <si>
    <t>MONTANT DEMANDÉ FMFP</t>
  </si>
  <si>
    <t>FA RÉEL DEMANDÉ</t>
  </si>
  <si>
    <t>CALCUL DU FONDS ADDITIONNEL, DROIT DE TIRAGE et RATIO</t>
  </si>
  <si>
    <t>(*) Renseigner obligatoirement les informations sur chaque ligne afin que les montants soient générés automatiquement</t>
  </si>
  <si>
    <t>FA THEORIQUE</t>
  </si>
  <si>
    <t>NB ENTREPRISE</t>
  </si>
  <si>
    <t>NOMBRE DE SALARIÉS</t>
  </si>
  <si>
    <t>% (total doit donner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</si>
</sst>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0.00\ &quot;€&quot;;\-#,##0.00\ &quot;€&quot;"/>
    <numFmt numFmtId="164" formatCode="_-* #,##0\ _€_-;\-* #,##0\ _€_-;_-* &quot;-&quot;??\ _€_-;_-@_-"/>
    <numFmt numFmtId="165" formatCode="#,##0\ [$MGA]"/>
    <numFmt numFmtId="166" formatCode="#,##0.00\ [$MGA]"/>
    <numFmt numFmtId="167" formatCode="#,##0\ [$MGA];\-#,##0\ [$MGA]"/>
    <numFmt numFmtId="168" formatCode="#,##0_ ;\-#,##0\ "/>
  </numFmts>
  <fonts count="52" x14ac:knownFonts="1">
    <font>
      <sz val="12"/>
      <color rgb="FF000000"/>
      <name val="Calibri"/>
      <family val="2"/>
      <scheme val="minor"/>
    </font>
    <font>
      <sz val="12"/>
      <color rgb="FF000000"/>
      <name val="Century Gothic"/>
      <family val="2"/>
    </font>
    <font>
      <sz val="12"/>
      <color rgb="FF000000"/>
      <name val="Century Gothic"/>
      <family val="2"/>
    </font>
    <font>
      <u/>
      <sz val="12"/>
      <color rgb="FF800080"/>
      <name val="Calibri"/>
      <family val="2"/>
      <scheme val="minor"/>
    </font>
    <font>
      <sz val="12"/>
      <color rgb="FF000000"/>
      <name val="Calibri"/>
      <family val="2"/>
      <scheme val="minor"/>
    </font>
    <font>
      <sz val="10"/>
      <color rgb="FF000000"/>
      <name val="Century Gothic"/>
      <family val="2"/>
    </font>
    <font>
      <sz val="11"/>
      <color rgb="FF000000"/>
      <name val="Century Gothic"/>
      <family val="2"/>
    </font>
    <font>
      <b/>
      <i/>
      <sz val="10"/>
      <color rgb="FF000000"/>
      <name val="Century Gothic"/>
      <family val="2"/>
    </font>
    <font>
      <b/>
      <i/>
      <sz val="12"/>
      <color rgb="FF000000"/>
      <name val="Century Gothic"/>
      <family val="2"/>
    </font>
    <font>
      <sz val="11"/>
      <color rgb="FF1F497D"/>
      <name val="Calibri"/>
      <family val="2"/>
      <scheme val="minor"/>
    </font>
    <font>
      <sz val="11"/>
      <color rgb="FF3F3F3F"/>
      <name val="Calibri"/>
      <family val="1"/>
      <scheme val="minor"/>
    </font>
    <font>
      <sz val="11"/>
      <color rgb="FF000000"/>
      <name val="Calibri"/>
      <family val="2"/>
      <scheme val="minor"/>
    </font>
    <font>
      <sz val="28"/>
      <color rgb="FF7F7F7F"/>
      <name val="Cambria"/>
      <family val="2"/>
      <scheme val="major"/>
    </font>
    <font>
      <sz val="16"/>
      <color rgb="FF3F3F3F"/>
      <name val="Cambria"/>
      <family val="2"/>
      <scheme val="major"/>
    </font>
    <font>
      <sz val="11"/>
      <color rgb="FF262626"/>
      <name val="Calibri"/>
      <family val="2"/>
      <scheme val="minor"/>
    </font>
    <font>
      <b/>
      <sz val="11"/>
      <color rgb="FF000000"/>
      <name val="Calibri"/>
      <family val="2"/>
      <scheme val="minor"/>
    </font>
    <font>
      <b/>
      <i/>
      <sz val="11"/>
      <color rgb="FF262626"/>
      <name val="Calibri"/>
      <family val="2"/>
      <scheme val="minor"/>
    </font>
    <font>
      <b/>
      <sz val="12"/>
      <color rgb="FF000000"/>
      <name val="Century Gothic"/>
      <family val="2"/>
    </font>
    <font>
      <b/>
      <sz val="10"/>
      <color rgb="FFFFFFFF"/>
      <name val="Century Gothic"/>
      <family val="2"/>
    </font>
    <font>
      <b/>
      <sz val="9"/>
      <color rgb="FF000000"/>
      <name val="Century Gothic"/>
      <family val="2"/>
    </font>
    <font>
      <sz val="9"/>
      <color rgb="FF000000"/>
      <name val="Century Gothic"/>
      <family val="2"/>
    </font>
    <font>
      <sz val="10"/>
      <color rgb="FFFFFFFF"/>
      <name val="Century Gothic"/>
      <family val="2"/>
    </font>
    <font>
      <b/>
      <i/>
      <sz val="10"/>
      <color rgb="FFFFFFFF"/>
      <name val="Century Gothic"/>
      <family val="2"/>
    </font>
    <font>
      <i/>
      <sz val="9"/>
      <color rgb="FF938953"/>
      <name val="Century Gothic"/>
      <family val="2"/>
    </font>
    <font>
      <b/>
      <sz val="10"/>
      <color rgb="FF0F243E"/>
      <name val="Century Gothic"/>
      <family val="2"/>
    </font>
    <font>
      <b/>
      <sz val="16"/>
      <color rgb="FF0F243E"/>
      <name val="Century Gothic"/>
      <family val="2"/>
    </font>
    <font>
      <b/>
      <sz val="18"/>
      <color rgb="FFFFFFFF"/>
      <name val="Century Gothic"/>
      <family val="2"/>
    </font>
    <font>
      <sz val="9"/>
      <color rgb="FF000000"/>
      <name val="Century Gothic"/>
      <family val="2"/>
    </font>
    <font>
      <sz val="10"/>
      <color rgb="FF0000FF"/>
      <name val="Helvetica"/>
    </font>
    <font>
      <b/>
      <sz val="14"/>
      <color rgb="FFFFFFFF"/>
      <name val="Helvetica"/>
    </font>
    <font>
      <b/>
      <sz val="14"/>
      <color rgb="FF000000"/>
      <name val="Helvetica"/>
      <family val="2"/>
    </font>
    <font>
      <b/>
      <i/>
      <sz val="10"/>
      <color rgb="FF000000"/>
      <name val="Helvetica"/>
    </font>
    <font>
      <b/>
      <sz val="10"/>
      <color rgb="FF000000"/>
      <name val="Helvetica"/>
    </font>
    <font>
      <b/>
      <i/>
      <sz val="10"/>
      <color rgb="FF000000"/>
      <name val="Helvetica"/>
      <family val="2"/>
    </font>
    <font>
      <i/>
      <sz val="12"/>
      <color rgb="FF000000"/>
      <name val="Calibri"/>
      <family val="2"/>
      <scheme val="minor"/>
    </font>
    <font>
      <sz val="10"/>
      <color rgb="FF000000"/>
      <name val="Helvetica"/>
      <family val="2"/>
    </font>
    <font>
      <b/>
      <sz val="10"/>
      <color rgb="FF000000"/>
      <name val="Helvetica"/>
      <family val="2"/>
    </font>
    <font>
      <b/>
      <sz val="12"/>
      <color rgb="FF000000"/>
      <name val="Calibri"/>
      <family val="2"/>
      <scheme val="minor"/>
    </font>
    <font>
      <b/>
      <sz val="10"/>
      <color rgb="FF4F81BD"/>
      <name val="Century Gothic"/>
      <family val="2"/>
    </font>
    <font>
      <b/>
      <sz val="12"/>
      <color rgb="FF4F81BD"/>
      <name val="Century Gothic"/>
      <family val="2"/>
    </font>
    <font>
      <sz val="11"/>
      <color rgb="FF1F497D"/>
      <name val="Century Gothic"/>
      <family val="2"/>
    </font>
    <font>
      <sz val="12"/>
      <color rgb="FF1F497D"/>
      <name val="Century Gothic"/>
      <family val="2"/>
    </font>
    <font>
      <b/>
      <sz val="11"/>
      <color rgb="FF3F3F3F"/>
      <name val="Century Gothic"/>
      <family val="2"/>
    </font>
    <font>
      <b/>
      <sz val="10"/>
      <color rgb="FF000000"/>
      <name val="Century Gothic"/>
      <family val="2"/>
    </font>
    <font>
      <sz val="11"/>
      <color rgb="FF3F3F3F"/>
      <name val="Century Gothic"/>
      <family val="2"/>
    </font>
    <font>
      <sz val="11"/>
      <color rgb="FF1F497D"/>
      <name val="Century Gothic"/>
    </font>
    <font>
      <sz val="12"/>
      <color rgb="FF000000"/>
      <name val="Century Gothic"/>
    </font>
    <font>
      <sz val="11"/>
      <color theme="1" tint="0.24994659260841701"/>
      <name val="Century Gothic"/>
      <family val="2"/>
    </font>
    <font>
      <b/>
      <sz val="16"/>
      <color theme="0"/>
      <name val="Century Gothic"/>
      <family val="2"/>
    </font>
    <font>
      <sz val="12"/>
      <color theme="1"/>
      <name val="Century Gothic"/>
      <family val="2"/>
    </font>
    <font>
      <sz val="12"/>
      <color rgb="FF002060"/>
      <name val="Century Gothic"/>
      <family val="2"/>
    </font>
    <font>
      <b/>
      <sz val="11"/>
      <color theme="1" tint="0.24994659260841701"/>
      <name val="Century Gothic"/>
      <family val="2"/>
    </font>
  </fonts>
  <fills count="20">
    <fill>
      <patternFill patternType="none"/>
    </fill>
    <fill>
      <patternFill patternType="gray125"/>
    </fill>
    <fill>
      <patternFill patternType="solid">
        <fgColor rgb="FFF2F2F2"/>
        <bgColor indexed="64"/>
      </patternFill>
    </fill>
    <fill>
      <patternFill patternType="solid">
        <fgColor rgb="FFEEECE1"/>
        <bgColor indexed="64"/>
      </patternFill>
    </fill>
    <fill>
      <patternFill patternType="solid">
        <fgColor rgb="FFFABF8F"/>
        <bgColor indexed="64"/>
      </patternFill>
    </fill>
    <fill>
      <patternFill patternType="solid">
        <fgColor rgb="FF17365D"/>
        <bgColor indexed="64"/>
      </patternFill>
    </fill>
    <fill>
      <patternFill patternType="solid">
        <fgColor rgb="FFB6DDE8"/>
        <bgColor indexed="64"/>
      </patternFill>
    </fill>
    <fill>
      <patternFill patternType="solid">
        <fgColor rgb="FFFBD4B4"/>
        <bgColor indexed="64"/>
      </patternFill>
    </fill>
    <fill>
      <patternFill patternType="solid">
        <fgColor rgb="FF95B3D7"/>
        <bgColor indexed="64"/>
      </patternFill>
    </fill>
    <fill>
      <patternFill patternType="solid">
        <fgColor rgb="FFDBE5F1"/>
        <bgColor indexed="64"/>
      </patternFill>
    </fill>
    <fill>
      <patternFill patternType="solid">
        <fgColor rgb="FFFFFFFF"/>
        <bgColor indexed="64"/>
      </patternFill>
    </fill>
    <fill>
      <patternFill patternType="solid">
        <fgColor rgb="FF7F7F7F"/>
        <bgColor indexed="64"/>
      </patternFill>
    </fill>
    <fill>
      <patternFill patternType="solid">
        <fgColor rgb="FFD8D8D8"/>
        <bgColor indexed="64"/>
      </patternFill>
    </fill>
    <fill>
      <patternFill patternType="solid">
        <fgColor rgb="FFBFBFBF"/>
        <bgColor indexed="64"/>
      </patternFill>
    </fill>
    <fill>
      <patternFill patternType="solid">
        <fgColor rgb="FF92CDDC"/>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bottom style="thin">
        <color rgb="FF3F3F3F"/>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right/>
      <top style="thin">
        <color indexed="64"/>
      </top>
      <bottom style="thin">
        <color theme="1" tint="0.24994659260841701"/>
      </bottom>
      <diagonal/>
    </border>
    <border>
      <left/>
      <right/>
      <top style="medium">
        <color indexed="64"/>
      </top>
      <bottom/>
      <diagonal/>
    </border>
    <border>
      <left/>
      <right/>
      <top/>
      <bottom style="hair">
        <color theme="1" tint="0.34998626667073579"/>
      </bottom>
      <diagonal/>
    </border>
    <border>
      <left/>
      <right/>
      <top style="hair">
        <color theme="1" tint="0.34998626667073579"/>
      </top>
      <bottom style="hair">
        <color theme="1" tint="0.34998626667073579"/>
      </bottom>
      <diagonal/>
    </border>
  </borders>
  <cellStyleXfs count="110">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center" wrapText="1"/>
    </xf>
    <xf numFmtId="0" fontId="10" fillId="0" borderId="3">
      <alignment vertical="center"/>
    </xf>
    <xf numFmtId="7" fontId="11" fillId="0" borderId="0"/>
    <xf numFmtId="0" fontId="12" fillId="0" borderId="0">
      <alignment horizontal="right" vertical="center"/>
    </xf>
    <xf numFmtId="0" fontId="13" fillId="0" borderId="0"/>
    <xf numFmtId="10" fontId="14" fillId="0" borderId="0"/>
    <xf numFmtId="0" fontId="15" fillId="3" borderId="3"/>
    <xf numFmtId="0" fontId="16" fillId="0" borderId="0">
      <alignment vertical="center" wrapText="1"/>
    </xf>
    <xf numFmtId="0" fontId="2" fillId="0" borderId="0"/>
    <xf numFmtId="0" fontId="1" fillId="0" borderId="0"/>
    <xf numFmtId="9" fontId="4" fillId="0" borderId="0"/>
  </cellStyleXfs>
  <cellXfs count="112">
    <xf numFmtId="0" fontId="0" fillId="0" borderId="0" xfId="0"/>
    <xf numFmtId="0" fontId="7" fillId="2"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164" fontId="5" fillId="0" borderId="1" xfId="0" applyNumberFormat="1"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64" fontId="7" fillId="2" borderId="1" xfId="0" applyNumberFormat="1" applyFont="1" applyFill="1" applyBorder="1" applyAlignment="1" applyProtection="1">
      <alignment vertical="center" wrapText="1"/>
      <protection locked="0"/>
    </xf>
    <xf numFmtId="3" fontId="7" fillId="2" borderId="1" xfId="0" applyNumberFormat="1" applyFont="1" applyFill="1" applyBorder="1" applyAlignment="1" applyProtection="1">
      <alignment vertical="center" wrapText="1"/>
      <protection locked="0"/>
    </xf>
    <xf numFmtId="164" fontId="7" fillId="0" borderId="1" xfId="0" applyNumberFormat="1" applyFont="1" applyBorder="1" applyAlignment="1" applyProtection="1">
      <alignment vertical="center" wrapText="1"/>
      <protection locked="0"/>
    </xf>
    <xf numFmtId="3" fontId="7" fillId="2" borderId="1" xfId="0" applyNumberFormat="1" applyFont="1" applyFill="1" applyBorder="1" applyAlignment="1" applyProtection="1">
      <alignment horizontal="right" vertical="center" wrapText="1"/>
      <protection locked="0"/>
    </xf>
    <xf numFmtId="0" fontId="1" fillId="0" borderId="0" xfId="0" applyFont="1" applyProtection="1">
      <protection locked="0"/>
    </xf>
    <xf numFmtId="0" fontId="1" fillId="0" borderId="0" xfId="0" applyFont="1" applyAlignment="1" applyProtection="1">
      <alignment vertical="center"/>
      <protection locked="0"/>
    </xf>
    <xf numFmtId="3" fontId="17" fillId="4" borderId="1" xfId="0" applyNumberFormat="1" applyFont="1" applyFill="1" applyBorder="1" applyAlignment="1">
      <alignment horizontal="right" vertical="center" wrapText="1"/>
    </xf>
    <xf numFmtId="3" fontId="17" fillId="2" borderId="1" xfId="0" applyNumberFormat="1" applyFont="1" applyFill="1" applyBorder="1" applyAlignment="1" applyProtection="1">
      <alignment horizontal="right" vertical="center" wrapText="1"/>
      <protection locked="0"/>
    </xf>
    <xf numFmtId="3" fontId="17" fillId="2" borderId="1" xfId="0" applyNumberFormat="1" applyFont="1" applyFill="1" applyBorder="1" applyAlignment="1" applyProtection="1">
      <alignment vertical="center" wrapText="1"/>
      <protection locked="0"/>
    </xf>
    <xf numFmtId="164" fontId="1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5" fillId="0" borderId="0" xfId="0" applyFont="1" applyProtection="1">
      <protection locked="0"/>
    </xf>
    <xf numFmtId="3" fontId="5" fillId="0" borderId="1" xfId="0" applyNumberFormat="1" applyFont="1" applyBorder="1" applyAlignment="1" applyProtection="1">
      <alignment horizontal="right" vertical="center" wrapText="1"/>
      <protection locked="0"/>
    </xf>
    <xf numFmtId="3" fontId="7" fillId="0" borderId="1" xfId="0" applyNumberFormat="1" applyFont="1" applyBorder="1" applyAlignment="1" applyProtection="1">
      <alignment horizontal="right" vertical="center" wrapText="1"/>
      <protection locked="0"/>
    </xf>
    <xf numFmtId="3" fontId="7" fillId="0" borderId="1" xfId="0" applyNumberFormat="1" applyFont="1" applyBorder="1" applyAlignment="1" applyProtection="1">
      <alignment vertical="center" wrapText="1"/>
      <protection locked="0"/>
    </xf>
    <xf numFmtId="3" fontId="5" fillId="0" borderId="1" xfId="0" applyNumberFormat="1"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6" fillId="0" borderId="0" xfId="0" applyFont="1" applyProtection="1">
      <protection locked="0"/>
    </xf>
    <xf numFmtId="0" fontId="18" fillId="5" borderId="1" xfId="0" applyFont="1" applyFill="1" applyBorder="1" applyAlignment="1" applyProtection="1">
      <alignment horizontal="right" vertical="center" wrapText="1"/>
      <protection locked="0"/>
    </xf>
    <xf numFmtId="0" fontId="18" fillId="5" borderId="1" xfId="0" applyFont="1" applyFill="1" applyBorder="1" applyAlignment="1" applyProtection="1">
      <alignment horizontal="left" vertical="center" wrapText="1"/>
      <protection locked="0"/>
    </xf>
    <xf numFmtId="164" fontId="18" fillId="5" borderId="1" xfId="0" applyNumberFormat="1" applyFont="1" applyFill="1" applyBorder="1" applyAlignment="1" applyProtection="1">
      <alignment horizontal="left" vertical="center" wrapText="1"/>
      <protection locked="0"/>
    </xf>
    <xf numFmtId="0" fontId="18" fillId="5" borderId="1" xfId="0" applyFont="1" applyFill="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left" vertical="center" wrapText="1"/>
      <protection locked="0"/>
    </xf>
    <xf numFmtId="3" fontId="21" fillId="5" borderId="1" xfId="0" applyNumberFormat="1" applyFont="1" applyFill="1" applyBorder="1" applyAlignment="1" applyProtection="1">
      <alignment horizontal="right" vertical="center" wrapText="1"/>
      <protection locked="0"/>
    </xf>
    <xf numFmtId="3" fontId="21" fillId="5" borderId="1" xfId="0" applyNumberFormat="1" applyFont="1" applyFill="1" applyBorder="1" applyAlignment="1" applyProtection="1">
      <alignment vertical="center" wrapText="1"/>
      <protection locked="0"/>
    </xf>
    <xf numFmtId="164" fontId="21" fillId="5" borderId="1" xfId="0" applyNumberFormat="1" applyFont="1" applyFill="1" applyBorder="1" applyAlignment="1" applyProtection="1">
      <alignment vertical="center" wrapText="1"/>
      <protection locked="0"/>
    </xf>
    <xf numFmtId="0" fontId="21" fillId="5" borderId="1" xfId="0" applyFont="1" applyFill="1" applyBorder="1" applyAlignment="1" applyProtection="1">
      <alignment vertical="center" wrapText="1"/>
      <protection locked="0"/>
    </xf>
    <xf numFmtId="0" fontId="22" fillId="5" borderId="1" xfId="0" applyFont="1" applyFill="1" applyBorder="1" applyAlignment="1" applyProtection="1">
      <alignment horizontal="center" vertical="center" wrapText="1"/>
      <protection locked="0"/>
    </xf>
    <xf numFmtId="0" fontId="22" fillId="5" borderId="1" xfId="0" applyFont="1" applyFill="1" applyBorder="1" applyAlignment="1" applyProtection="1">
      <alignment vertical="center" wrapText="1"/>
      <protection locked="0"/>
    </xf>
    <xf numFmtId="3" fontId="20" fillId="0" borderId="1" xfId="0" applyNumberFormat="1" applyFont="1" applyBorder="1" applyAlignment="1" applyProtection="1">
      <alignment horizontal="right" vertical="center" wrapText="1"/>
      <protection locked="0"/>
    </xf>
    <xf numFmtId="3" fontId="20" fillId="0" borderId="1" xfId="0" applyNumberFormat="1" applyFont="1" applyBorder="1" applyAlignment="1" applyProtection="1">
      <alignment vertical="center" wrapText="1"/>
      <protection locked="0"/>
    </xf>
    <xf numFmtId="164" fontId="20" fillId="0" borderId="1" xfId="0" applyNumberFormat="1"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20" fillId="6" borderId="1" xfId="0" applyFont="1" applyFill="1" applyBorder="1" applyAlignment="1" applyProtection="1">
      <alignment horizontal="left" vertical="center" wrapText="1"/>
      <protection locked="0"/>
    </xf>
    <xf numFmtId="3" fontId="23" fillId="0" borderId="1" xfId="0" applyNumberFormat="1" applyFont="1" applyBorder="1" applyAlignment="1" applyProtection="1">
      <alignment horizontal="center" vertical="center" wrapText="1"/>
      <protection locked="0"/>
    </xf>
    <xf numFmtId="3" fontId="6" fillId="0" borderId="0" xfId="0" applyNumberFormat="1" applyFont="1" applyProtection="1">
      <protection locked="0"/>
    </xf>
    <xf numFmtId="3" fontId="24" fillId="8" borderId="1" xfId="0" applyNumberFormat="1" applyFont="1" applyFill="1" applyBorder="1" applyAlignment="1" applyProtection="1">
      <alignment horizontal="center" vertical="center" wrapText="1"/>
      <protection locked="0"/>
    </xf>
    <xf numFmtId="0" fontId="24" fillId="8" borderId="1" xfId="0" applyFont="1" applyFill="1" applyBorder="1" applyAlignment="1" applyProtection="1">
      <alignment horizontal="center" vertical="center" wrapText="1"/>
      <protection locked="0"/>
    </xf>
    <xf numFmtId="0" fontId="27" fillId="7" borderId="1" xfId="0" applyFont="1" applyFill="1" applyBorder="1" applyAlignment="1" applyProtection="1">
      <alignment horizontal="left" vertical="center" wrapText="1"/>
      <protection locked="0"/>
    </xf>
    <xf numFmtId="9" fontId="1" fillId="0" borderId="0" xfId="0" applyNumberFormat="1" applyFont="1" applyProtection="1">
      <protection locked="0"/>
    </xf>
    <xf numFmtId="3" fontId="1" fillId="0" borderId="0" xfId="0" applyNumberFormat="1" applyFont="1" applyProtection="1">
      <protection locked="0"/>
    </xf>
    <xf numFmtId="0" fontId="1" fillId="0" borderId="0" xfId="0" applyFont="1" applyAlignment="1" applyProtection="1">
      <alignment wrapText="1"/>
      <protection locked="0"/>
    </xf>
    <xf numFmtId="164" fontId="20" fillId="10" borderId="1" xfId="0" applyNumberFormat="1" applyFont="1" applyFill="1" applyBorder="1" applyAlignment="1" applyProtection="1">
      <alignment vertical="center" wrapText="1"/>
      <protection locked="0"/>
    </xf>
    <xf numFmtId="0" fontId="0" fillId="10" borderId="0" xfId="0" applyFill="1" applyAlignment="1">
      <alignment wrapText="1"/>
    </xf>
    <xf numFmtId="0" fontId="28" fillId="10" borderId="0" xfId="0" applyFont="1" applyFill="1" applyAlignment="1" applyProtection="1">
      <alignment horizontal="center" vertical="center" wrapText="1"/>
      <protection locked="0"/>
    </xf>
    <xf numFmtId="0" fontId="0" fillId="10" borderId="0" xfId="0" applyFill="1"/>
    <xf numFmtId="0" fontId="30" fillId="10" borderId="0" xfId="0" applyFont="1" applyFill="1" applyAlignment="1" applyProtection="1">
      <alignment horizontal="center" vertical="center" wrapText="1"/>
      <protection locked="0"/>
    </xf>
    <xf numFmtId="164" fontId="32" fillId="10" borderId="4" xfId="0" applyNumberFormat="1" applyFont="1" applyFill="1" applyBorder="1" applyAlignment="1">
      <alignment horizontal="center" vertical="center"/>
    </xf>
    <xf numFmtId="164" fontId="32" fillId="10" borderId="1" xfId="0" applyNumberFormat="1" applyFont="1" applyFill="1" applyBorder="1" applyAlignment="1">
      <alignment horizontal="center" vertical="center"/>
    </xf>
    <xf numFmtId="164" fontId="35" fillId="10" borderId="1" xfId="0" applyNumberFormat="1" applyFont="1" applyFill="1" applyBorder="1" applyAlignment="1">
      <alignment horizontal="center" vertical="center"/>
    </xf>
    <xf numFmtId="0" fontId="37" fillId="10" borderId="0" xfId="0" applyFont="1" applyFill="1" applyAlignment="1">
      <alignment vertical="center"/>
    </xf>
    <xf numFmtId="0" fontId="0" fillId="10" borderId="0" xfId="0" applyFill="1" applyAlignment="1">
      <alignment horizontal="center" vertical="center"/>
    </xf>
    <xf numFmtId="0" fontId="47" fillId="0" borderId="9" xfId="100" applyFont="1" applyBorder="1">
      <alignment vertical="center"/>
    </xf>
    <xf numFmtId="0" fontId="47" fillId="0" borderId="3" xfId="100" applyFont="1">
      <alignment vertical="center"/>
    </xf>
    <xf numFmtId="0" fontId="49" fillId="0" borderId="0" xfId="0" applyFont="1" applyAlignment="1" applyProtection="1">
      <alignment vertical="center"/>
      <protection locked="0"/>
    </xf>
    <xf numFmtId="0" fontId="2" fillId="0" borderId="0" xfId="107"/>
    <xf numFmtId="0" fontId="0" fillId="0" borderId="0" xfId="0" applyAlignment="1">
      <alignment horizontal="center" vertical="center"/>
    </xf>
    <xf numFmtId="0" fontId="38" fillId="13" borderId="10" xfId="0" applyFont="1" applyFill="1" applyBorder="1" applyAlignment="1">
      <alignment horizontal="center" vertical="center" wrapText="1"/>
    </xf>
    <xf numFmtId="0" fontId="40" fillId="0" borderId="11" xfId="0" applyFont="1" applyBorder="1" applyAlignment="1">
      <alignment vertical="center" wrapText="1"/>
    </xf>
    <xf numFmtId="0" fontId="40" fillId="0" borderId="12" xfId="0" applyFont="1" applyBorder="1" applyAlignment="1">
      <alignment vertical="center" wrapText="1"/>
    </xf>
    <xf numFmtId="0" fontId="40" fillId="19" borderId="11" xfId="0" applyFont="1" applyFill="1" applyBorder="1" applyAlignment="1">
      <alignment horizontal="center" vertical="center" wrapText="1"/>
    </xf>
    <xf numFmtId="20" fontId="40" fillId="19" borderId="12" xfId="0" applyNumberFormat="1" applyFont="1" applyFill="1" applyBorder="1" applyAlignment="1">
      <alignment horizontal="center" vertical="center" wrapText="1"/>
    </xf>
    <xf numFmtId="0" fontId="40" fillId="19" borderId="12" xfId="0" applyFont="1" applyFill="1" applyBorder="1" applyAlignment="1">
      <alignment horizontal="center" vertical="center" wrapText="1"/>
    </xf>
    <xf numFmtId="3" fontId="40" fillId="19" borderId="11" xfId="0" applyNumberFormat="1" applyFont="1" applyFill="1" applyBorder="1" applyAlignment="1">
      <alignment horizontal="center" vertical="center" wrapText="1"/>
    </xf>
    <xf numFmtId="3" fontId="40" fillId="19" borderId="12" xfId="0" applyNumberFormat="1" applyFont="1" applyFill="1" applyBorder="1" applyAlignment="1">
      <alignment horizontal="center" vertical="center" wrapText="1"/>
    </xf>
    <xf numFmtId="10" fontId="50" fillId="19" borderId="11" xfId="109" applyNumberFormat="1" applyFont="1" applyFill="1" applyBorder="1"/>
    <xf numFmtId="10" fontId="50" fillId="19" borderId="12" xfId="109" applyNumberFormat="1" applyFont="1" applyFill="1" applyBorder="1"/>
    <xf numFmtId="166" fontId="41" fillId="0" borderId="11" xfId="0" applyNumberFormat="1" applyFont="1" applyBorder="1" applyAlignment="1" applyProtection="1">
      <alignment vertical="center" wrapText="1"/>
      <protection hidden="1"/>
    </xf>
    <xf numFmtId="3" fontId="45" fillId="0" borderId="11" xfId="0" applyNumberFormat="1" applyFont="1" applyBorder="1" applyAlignment="1" applyProtection="1">
      <alignment horizontal="center" vertical="center" wrapText="1"/>
      <protection hidden="1"/>
    </xf>
    <xf numFmtId="166" fontId="46" fillId="10" borderId="11" xfId="0" applyNumberFormat="1" applyFont="1" applyFill="1" applyBorder="1" applyProtection="1">
      <protection hidden="1"/>
    </xf>
    <xf numFmtId="166" fontId="41" fillId="0" borderId="12" xfId="0" applyNumberFormat="1" applyFont="1" applyBorder="1" applyAlignment="1" applyProtection="1">
      <alignment vertical="center" wrapText="1"/>
      <protection hidden="1"/>
    </xf>
    <xf numFmtId="3" fontId="45" fillId="0" borderId="12" xfId="0" applyNumberFormat="1" applyFont="1" applyBorder="1" applyAlignment="1" applyProtection="1">
      <alignment horizontal="center" vertical="center" wrapText="1"/>
      <protection hidden="1"/>
    </xf>
    <xf numFmtId="166" fontId="46" fillId="10" borderId="12" xfId="0" applyNumberFormat="1" applyFont="1" applyFill="1" applyBorder="1" applyProtection="1">
      <protection hidden="1"/>
    </xf>
    <xf numFmtId="0" fontId="26" fillId="5" borderId="2" xfId="0" applyFont="1" applyFill="1" applyBorder="1" applyAlignment="1" applyProtection="1">
      <alignment horizontal="center" vertical="center" wrapText="1"/>
      <protection locked="0"/>
    </xf>
    <xf numFmtId="0" fontId="26" fillId="5" borderId="0" xfId="0" applyFont="1" applyFill="1" applyAlignment="1" applyProtection="1">
      <alignment horizontal="center" vertical="center" wrapText="1"/>
      <protection locked="0"/>
    </xf>
    <xf numFmtId="0" fontId="25" fillId="9" borderId="0" xfId="0" applyFont="1" applyFill="1" applyAlignment="1" applyProtection="1">
      <alignment horizontal="center"/>
      <protection locked="0"/>
    </xf>
    <xf numFmtId="0" fontId="48" fillId="15" borderId="0" xfId="99" applyFont="1" applyFill="1" applyAlignment="1" applyProtection="1">
      <alignment horizontal="center" vertical="center"/>
      <protection locked="0"/>
    </xf>
    <xf numFmtId="0" fontId="42" fillId="17" borderId="0" xfId="0" applyFont="1" applyFill="1" applyAlignment="1">
      <alignment horizontal="left" vertical="center" wrapText="1"/>
    </xf>
    <xf numFmtId="0" fontId="42" fillId="16" borderId="0" xfId="0" applyFont="1" applyFill="1" applyAlignment="1">
      <alignment horizontal="left" vertical="center" wrapText="1"/>
    </xf>
    <xf numFmtId="167" fontId="42" fillId="17" borderId="0" xfId="0" applyNumberFormat="1" applyFont="1" applyFill="1" applyAlignment="1">
      <alignment horizontal="center" vertical="center"/>
    </xf>
    <xf numFmtId="167" fontId="42" fillId="16" borderId="0" xfId="0" applyNumberFormat="1" applyFont="1" applyFill="1" applyAlignment="1">
      <alignment horizontal="center" vertical="center" wrapText="1"/>
    </xf>
    <xf numFmtId="1" fontId="42" fillId="17" borderId="0" xfId="0" applyNumberFormat="1" applyFont="1" applyFill="1" applyAlignment="1">
      <alignment horizontal="center" vertical="center"/>
    </xf>
    <xf numFmtId="165" fontId="51" fillId="0" borderId="8" xfId="100" applyNumberFormat="1" applyFont="1" applyBorder="1" applyAlignment="1">
      <alignment horizontal="left" vertical="center"/>
    </xf>
    <xf numFmtId="0" fontId="42" fillId="18" borderId="0" xfId="0" applyFont="1" applyFill="1" applyAlignment="1">
      <alignment horizontal="left" vertical="center" wrapText="1"/>
    </xf>
    <xf numFmtId="0" fontId="43" fillId="14" borderId="0" xfId="0" applyFont="1" applyFill="1" applyAlignment="1">
      <alignment horizontal="left" vertical="center" wrapText="1"/>
    </xf>
    <xf numFmtId="0" fontId="44" fillId="0" borderId="0" xfId="0" applyFont="1" applyAlignment="1">
      <alignment horizontal="center" vertical="center" wrapText="1"/>
    </xf>
    <xf numFmtId="167" fontId="42" fillId="18" borderId="0" xfId="0" applyNumberFormat="1" applyFont="1" applyFill="1" applyAlignment="1">
      <alignment horizontal="center" vertical="center"/>
    </xf>
    <xf numFmtId="167" fontId="6" fillId="14" borderId="0" xfId="0" applyNumberFormat="1" applyFont="1" applyFill="1" applyAlignment="1">
      <alignment horizontal="center" vertical="center"/>
    </xf>
    <xf numFmtId="168" fontId="42" fillId="0" borderId="0" xfId="0" applyNumberFormat="1" applyFont="1" applyAlignment="1">
      <alignment horizontal="center" vertical="center"/>
    </xf>
    <xf numFmtId="0" fontId="36" fillId="12" borderId="5" xfId="0" applyFont="1" applyFill="1" applyBorder="1" applyAlignment="1">
      <alignment vertical="center" wrapText="1"/>
    </xf>
    <xf numFmtId="0" fontId="36" fillId="12" borderId="6" xfId="0" applyFont="1" applyFill="1" applyBorder="1" applyAlignment="1">
      <alignment vertical="center" wrapText="1"/>
    </xf>
    <xf numFmtId="0" fontId="36" fillId="12" borderId="7" xfId="0" applyFont="1" applyFill="1" applyBorder="1" applyAlignment="1">
      <alignment vertical="center" wrapText="1"/>
    </xf>
    <xf numFmtId="3" fontId="36" fillId="12" borderId="1" xfId="0" applyNumberFormat="1" applyFont="1" applyFill="1" applyBorder="1" applyAlignment="1">
      <alignment vertical="center" wrapText="1"/>
    </xf>
    <xf numFmtId="0" fontId="0" fillId="12" borderId="1" xfId="0" applyFill="1" applyBorder="1" applyAlignment="1">
      <alignment vertical="center" wrapText="1"/>
    </xf>
    <xf numFmtId="0" fontId="37" fillId="10" borderId="0" xfId="0" applyFont="1" applyFill="1" applyAlignment="1">
      <alignment horizontal="center" vertical="center"/>
    </xf>
    <xf numFmtId="0" fontId="36" fillId="12" borderId="1" xfId="0" applyFont="1" applyFill="1" applyBorder="1" applyAlignment="1">
      <alignment vertical="center" wrapText="1"/>
    </xf>
    <xf numFmtId="0" fontId="29" fillId="11" borderId="2" xfId="0" applyFont="1" applyFill="1" applyBorder="1" applyAlignment="1" applyProtection="1">
      <alignment horizontal="center" vertical="center" wrapText="1"/>
      <protection locked="0"/>
    </xf>
    <xf numFmtId="0" fontId="29" fillId="11" borderId="0" xfId="0" applyFont="1" applyFill="1" applyAlignment="1" applyProtection="1">
      <alignment horizontal="center" vertical="center" wrapText="1"/>
      <protection locked="0"/>
    </xf>
    <xf numFmtId="0" fontId="31" fillId="12" borderId="4" xfId="0" applyFont="1" applyFill="1" applyBorder="1" applyAlignment="1">
      <alignment vertical="center" wrapText="1"/>
    </xf>
    <xf numFmtId="0" fontId="31" fillId="12" borderId="1" xfId="0" applyFont="1" applyFill="1" applyBorder="1" applyAlignment="1">
      <alignment vertical="center" wrapText="1"/>
    </xf>
    <xf numFmtId="0" fontId="33" fillId="12" borderId="1" xfId="0" applyFont="1" applyFill="1" applyBorder="1" applyAlignment="1">
      <alignment vertical="center" wrapText="1"/>
    </xf>
    <xf numFmtId="0" fontId="34" fillId="12" borderId="1" xfId="0" applyFont="1" applyFill="1" applyBorder="1" applyAlignment="1">
      <alignment vertical="center" wrapText="1"/>
    </xf>
  </cellXfs>
  <cellStyles count="110">
    <cellStyle name="Lien hypertexte visité" xfId="1" builtinId="9" hidden="1"/>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Lien hypertexte visité" xfId="51"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Lien hypertexte visité" xfId="58" builtinId="9" hidden="1"/>
    <cellStyle name="Lien hypertexte visité" xfId="59" builtinId="9" hidden="1"/>
    <cellStyle name="Lien hypertexte visité" xfId="60" builtinId="9" hidden="1"/>
    <cellStyle name="Lien hypertexte visité" xfId="61" builtinId="9" hidden="1"/>
    <cellStyle name="Lien hypertexte visité" xfId="62" builtinId="9" hidden="1"/>
    <cellStyle name="Lien hypertexte visité" xfId="63" builtinId="9" hidden="1"/>
    <cellStyle name="Lien hypertexte visité" xfId="64" builtinId="9" hidden="1"/>
    <cellStyle name="Lien hypertexte visité" xfId="65" builtinId="9" hidden="1"/>
    <cellStyle name="Lien hypertexte visité" xfId="66" builtinId="9" hidden="1"/>
    <cellStyle name="Lien hypertexte visité" xfId="67" builtinId="9" hidden="1"/>
    <cellStyle name="Lien hypertexte visité" xfId="68" builtinId="9" hidden="1"/>
    <cellStyle name="Lien hypertexte visité" xfId="69" builtinId="9" hidden="1"/>
    <cellStyle name="Lien hypertexte visité" xfId="70" builtinId="9" hidden="1"/>
    <cellStyle name="Lien hypertexte visité" xfId="71" builtinId="9" hidden="1"/>
    <cellStyle name="Lien hypertexte visité" xfId="72" builtinId="9" hidden="1"/>
    <cellStyle name="Lien hypertexte visité" xfId="73" builtinId="9" hidden="1"/>
    <cellStyle name="Lien hypertexte visité" xfId="74" builtinId="9" hidden="1"/>
    <cellStyle name="Lien hypertexte visité" xfId="75" builtinId="9" hidden="1"/>
    <cellStyle name="Lien hypertexte visité" xfId="76" builtinId="9" hidden="1"/>
    <cellStyle name="Lien hypertexte visité" xfId="77" builtinId="9" hidden="1"/>
    <cellStyle name="Lien hypertexte visité" xfId="78" builtinId="9" hidden="1"/>
    <cellStyle name="Lien hypertexte visité" xfId="79" builtinId="9" hidden="1"/>
    <cellStyle name="Lien hypertexte visité" xfId="80" builtinId="9" hidden="1"/>
    <cellStyle name="Lien hypertexte visité" xfId="81" builtinId="9" hidden="1"/>
    <cellStyle name="Lien hypertexte visité" xfId="82" builtinId="9" hidden="1"/>
    <cellStyle name="Lien hypertexte visité" xfId="83" builtinId="9" hidden="1"/>
    <cellStyle name="Lien hypertexte visité" xfId="84" builtinId="9" hidden="1"/>
    <cellStyle name="Lien hypertexte visité" xfId="85" builtinId="9" hidden="1"/>
    <cellStyle name="Lien hypertexte visité" xfId="86" builtinId="9" hidden="1"/>
    <cellStyle name="Lien hypertexte visité" xfId="87" builtinId="9" hidden="1"/>
    <cellStyle name="Lien hypertexte visité" xfId="88" builtinId="9" hidden="1"/>
    <cellStyle name="Lien hypertexte visité" xfId="89" builtinId="9" hidden="1"/>
    <cellStyle name="Lien hypertexte visité" xfId="90" builtinId="9" hidden="1"/>
    <cellStyle name="Lien hypertexte visité" xfId="91" builtinId="9" hidden="1"/>
    <cellStyle name="Lien hypertexte visité" xfId="92" builtinId="9" hidden="1"/>
    <cellStyle name="Lien hypertexte visité" xfId="93" builtinId="9" hidden="1"/>
    <cellStyle name="Lien hypertexte visité" xfId="94" builtinId="9" hidden="1"/>
    <cellStyle name="Lien hypertexte visité" xfId="95" builtinId="9" hidden="1"/>
    <cellStyle name="Lien hypertexte visité" xfId="96" builtinId="9" hidden="1"/>
    <cellStyle name="Lien hypertexte visité" xfId="97" builtinId="9" hidden="1"/>
    <cellStyle name="Lien hypertexte visité" xfId="98" builtinId="9" hidden="1"/>
    <cellStyle name="Monétaire 2" xfId="101" xr:uid="{00000000-0005-0000-0000-000064000000}"/>
    <cellStyle name="Normal" xfId="0" builtinId="0"/>
    <cellStyle name="Normal 2" xfId="99" xr:uid="{00000000-0005-0000-0000-000066000000}"/>
    <cellStyle name="Normal 3" xfId="107" xr:uid="{00000000-0005-0000-0000-000067000000}"/>
    <cellStyle name="Normal 3 2" xfId="108" xr:uid="{00000000-0005-0000-0000-000068000000}"/>
    <cellStyle name="Note 2" xfId="106" xr:uid="{00000000-0005-0000-0000-000069000000}"/>
    <cellStyle name="Pourcentage" xfId="109" builtinId="5"/>
    <cellStyle name="Pourcentage 2" xfId="104" xr:uid="{00000000-0005-0000-0000-00006B000000}"/>
    <cellStyle name="Titre 2" xfId="102" xr:uid="{00000000-0005-0000-0000-00006C000000}"/>
    <cellStyle name="Titre 1 2" xfId="103" xr:uid="{00000000-0005-0000-0000-00006D000000}"/>
    <cellStyle name="Titre 4 2" xfId="100" xr:uid="{00000000-0005-0000-0000-00006E000000}"/>
    <cellStyle name="Total 2" xfId="105" xr:uid="{00000000-0005-0000-0000-00006F000000}"/>
  </cellStyles>
  <dxfs count="21">
    <dxf>
      <font>
        <strike val="0"/>
        <outline val="0"/>
        <shadow val="0"/>
        <u val="none"/>
        <vertAlign val="baseline"/>
        <name val="Century Gothic"/>
        <scheme val="none"/>
      </font>
      <numFmt numFmtId="166" formatCode="#,##0.00\ [$MGA]"/>
      <border diagonalUp="0" diagonalDown="0" outline="0">
        <left/>
        <right/>
        <top style="hair">
          <color theme="1" tint="0.34998626667073579"/>
        </top>
        <bottom style="hair">
          <color theme="1" tint="0.34998626667073579"/>
        </bottom>
      </border>
      <protection locked="1" hidden="1"/>
    </dxf>
    <dxf>
      <font>
        <strike val="0"/>
        <outline val="0"/>
        <shadow val="0"/>
        <u val="none"/>
        <vertAlign val="baseline"/>
        <name val="Century Gothic"/>
        <scheme val="none"/>
      </font>
      <numFmt numFmtId="3" formatCode="#,##0"/>
      <border diagonalUp="0" diagonalDown="0" outline="0">
        <left/>
        <right/>
        <top style="hair">
          <color theme="1" tint="0.34998626667073579"/>
        </top>
        <bottom style="hair">
          <color theme="1" tint="0.34998626667073579"/>
        </bottom>
      </border>
      <protection locked="1" hidden="1"/>
    </dxf>
    <dxf>
      <font>
        <b val="0"/>
        <i val="0"/>
        <strike val="0"/>
        <condense val="0"/>
        <extend val="0"/>
        <outline val="0"/>
        <shadow val="0"/>
        <u val="none"/>
        <vertAlign val="baseline"/>
        <sz val="12"/>
        <color theme="3"/>
        <name val="Century Gothic"/>
        <scheme val="none"/>
      </font>
      <numFmt numFmtId="166" formatCode="#,##0.00\ [$MGA]"/>
      <fill>
        <patternFill patternType="none">
          <fgColor indexed="64"/>
          <bgColor auto="1"/>
        </patternFill>
      </fill>
      <alignment horizontal="general" vertical="center" textRotation="0" wrapText="1" indent="0" justifyLastLine="0" shrinkToFit="0" readingOrder="0"/>
      <border diagonalUp="0" diagonalDown="0" outline="0">
        <left/>
        <right/>
        <top style="hair">
          <color theme="1" tint="0.34998626667073579"/>
        </top>
        <bottom style="hair">
          <color theme="1" tint="0.34998626667073579"/>
        </bottom>
      </border>
      <protection locked="1" hidden="1"/>
    </dxf>
    <dxf>
      <font>
        <strike val="0"/>
        <outline val="0"/>
        <shadow val="0"/>
        <u val="none"/>
        <vertAlign val="baseline"/>
        <sz val="12"/>
        <color rgb="FF002060"/>
        <name val="Century Gothic"/>
        <family val="2"/>
        <scheme val="none"/>
      </font>
      <numFmt numFmtId="14" formatCode="0.00%"/>
      <fill>
        <patternFill patternType="solid">
          <fgColor indexed="64"/>
          <bgColor theme="6" tint="0.59999389629810485"/>
        </patternFill>
      </fill>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theme="3"/>
        <name val="Century Gothic"/>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name val="Century Gothic"/>
        <scheme val="none"/>
      </font>
      <fill>
        <patternFill patternType="none">
          <fgColor indexed="64"/>
          <bgColor auto="1"/>
        </patternFill>
      </fill>
      <border diagonalUp="0" diagonalDown="0">
        <left/>
        <right/>
        <top style="hair">
          <color theme="1" tint="0.34998626667073579"/>
        </top>
        <bottom style="hair">
          <color theme="1" tint="0.34998626667073579"/>
        </bottom>
        <vertical/>
        <horizontal style="hair">
          <color theme="1" tint="0.34998626667073579"/>
        </horizontal>
      </border>
    </dxf>
    <dxf>
      <font>
        <strike val="0"/>
        <outline val="0"/>
        <shadow val="0"/>
        <u val="none"/>
        <vertAlign val="baseline"/>
        <name val="Century Gothic"/>
        <scheme val="none"/>
      </font>
      <border diagonalUp="0" diagonalDown="0">
        <left/>
        <right/>
        <top style="hair">
          <color theme="1" tint="0.34998626667073579"/>
        </top>
        <bottom style="hair">
          <color theme="1" tint="0.34998626667073579"/>
        </bottom>
        <vertical/>
        <horizontal style="hair">
          <color theme="1" tint="0.34998626667073579"/>
        </horizontal>
      </border>
    </dxf>
    <dxf>
      <font>
        <strike val="0"/>
        <outline val="0"/>
        <shadow val="0"/>
        <u val="none"/>
        <vertAlign val="baseline"/>
        <name val="Century Gothic"/>
        <scheme val="none"/>
      </font>
    </dxf>
    <dxf>
      <border>
        <bottom style="medium">
          <color indexed="64"/>
        </bottom>
      </border>
    </dxf>
    <dxf>
      <font>
        <b/>
        <strike val="0"/>
        <outline val="0"/>
        <shadow val="0"/>
        <u val="none"/>
        <vertAlign val="baseline"/>
        <sz val="10"/>
        <color theme="4"/>
        <name val="Century Gothic"/>
        <scheme val="none"/>
      </font>
      <fill>
        <patternFill patternType="solid">
          <fgColor indexed="64"/>
          <bgColor theme="0" tint="-0.249977111117893"/>
        </patternFill>
      </fill>
      <alignment horizontal="center" vertical="center" textRotation="0" indent="0" justifyLastLine="0" shrinkToFit="0" readingOrder="0"/>
      <border diagonalUp="0" diagonalDown="0" outline="0">
        <left style="thin">
          <color indexed="64"/>
        </left>
        <right style="thin">
          <color indexed="64"/>
        </right>
        <top/>
        <bottom/>
      </border>
    </dxf>
    <dxf>
      <fill>
        <patternFill>
          <bgColor theme="9" tint="0.39994506668294322"/>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ill>
        <patternFill>
          <fgColor theme="0"/>
          <bgColor theme="9" tint="0.39994506668294322"/>
        </patternFill>
      </fill>
    </dxf>
    <dxf>
      <font>
        <b val="0"/>
        <i val="0"/>
        <color theme="1" tint="0.34998626667073579"/>
      </font>
      <fill>
        <patternFill patternType="solid">
          <fgColor theme="4" tint="0.79995117038483843"/>
          <bgColor theme="0" tint="-4.9989318521683403E-2"/>
        </patternFill>
      </fill>
    </dxf>
    <dxf>
      <font>
        <b/>
        <i val="0"/>
        <color theme="1" tint="0.34998626667073579"/>
      </font>
    </dxf>
    <dxf>
      <font>
        <b/>
        <i val="0"/>
        <color theme="1" tint="0.34998626667073579"/>
      </font>
      <fill>
        <patternFill patternType="none">
          <bgColor auto="1"/>
        </patternFill>
      </fill>
      <border>
        <left/>
        <right/>
        <top style="medium">
          <color theme="1" tint="0.24994659260841701"/>
        </top>
        <bottom style="medium">
          <color theme="1" tint="0.24994659260841701"/>
        </bottom>
      </border>
    </dxf>
    <dxf>
      <font>
        <color theme="1" tint="0.34998626667073579"/>
      </font>
      <fill>
        <patternFill>
          <bgColor theme="0" tint="-0.14996795556505021"/>
        </patternFill>
      </fill>
      <border>
        <left/>
        <right/>
        <top style="medium">
          <color theme="1" tint="0.24994659260841701"/>
        </top>
        <bottom style="medium">
          <color theme="1" tint="0.24994659260841701"/>
        </bottom>
      </border>
    </dxf>
    <dxf>
      <font>
        <b val="0"/>
        <i val="0"/>
        <color theme="1" tint="0.34998626667073579"/>
      </font>
      <border>
        <left/>
        <right/>
        <top style="medium">
          <color theme="1" tint="0.24994659260841701"/>
        </top>
        <bottom style="medium">
          <color theme="1" tint="0.24994659260841701"/>
        </bottom>
        <horizontal style="thin">
          <color theme="1" tint="0.24994659260841701"/>
        </horizontal>
      </border>
    </dxf>
  </dxfs>
  <tableStyles count="1" defaultTableStyle="Invoice with Sales Tax" defaultPivotStyle="PivotStyleMedium4">
    <tableStyle name="Invoice with Sales Tax" pivot="0" count="5" xr9:uid="{00000000-0011-0000-FFFF-FFFF00000000}">
      <tableStyleElement type="wholeTable" dxfId="20"/>
      <tableStyleElement type="headerRow" dxfId="19"/>
      <tableStyleElement type="totalRow" dxfId="18"/>
      <tableStyleElement type="lastColumn" dxfId="17"/>
      <tableStyleElement type="firstRowStripe" dxfId="16"/>
    </tableStyle>
  </tableStyles>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10885</xdr:colOff>
      <xdr:row>0</xdr:row>
      <xdr:rowOff>87084</xdr:rowOff>
    </xdr:from>
    <xdr:ext cx="1046390" cy="1029053"/>
    <xdr:pic>
      <xdr:nvPicPr>
        <xdr:cNvPr id="2" name="Image 1">
          <a:extLst>
            <a:ext uri="{FF2B5EF4-FFF2-40B4-BE49-F238E27FC236}">
              <a16:creationId xmlns:a16="http://schemas.microsoft.com/office/drawing/2014/main" id="{01CB2F87-CD13-4EF2-8139-7C6DD917AE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 y="87084"/>
          <a:ext cx="1046390" cy="10290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276225</xdr:colOff>
      <xdr:row>18</xdr:row>
      <xdr:rowOff>228600</xdr:rowOff>
    </xdr:from>
    <xdr:ext cx="2954553" cy="1517951"/>
    <xdr:sp macro="" textlink="">
      <xdr:nvSpPr>
        <xdr:cNvPr id="2" name="Bulle rectangulaire 3" descr="To add a new row, go to the bottom-right cell in the table (just above the SUBTOTAL number) and press the Tab key">
          <a:extLst>
            <a:ext uri="{FF2B5EF4-FFF2-40B4-BE49-F238E27FC236}">
              <a16:creationId xmlns:a16="http://schemas.microsoft.com/office/drawing/2014/main" id="{97B12EAE-7ED5-4999-A9DE-98DF604D912E}"/>
            </a:ext>
          </a:extLst>
        </xdr:cNvPr>
        <xdr:cNvSpPr/>
      </xdr:nvSpPr>
      <xdr:spPr>
        <a:xfrm>
          <a:off x="8305800" y="3352800"/>
          <a:ext cx="2954553" cy="1517951"/>
        </a:xfrm>
        <a:prstGeom prst="wedgeRectCallout">
          <a:avLst>
            <a:gd name="adj1" fmla="val -56848"/>
            <a:gd name="adj2" fmla="val -38799"/>
          </a:avLst>
        </a:prstGeom>
        <a:solidFill>
          <a:schemeClr val="bg1">
            <a:lumMod val="9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r>
            <a:rPr lang="fr-FR" sz="1100" baseline="0">
              <a:solidFill>
                <a:schemeClr val="tx1">
                  <a:lumMod val="75000"/>
                  <a:lumOff val="25000"/>
                </a:schemeClr>
              </a:solidFill>
              <a:latin typeface="Cambria" panose="02040503050406030204" pitchFamily="18" charset="0"/>
            </a:rPr>
            <a:t>Le montant </a:t>
          </a:r>
          <a:r>
            <a:rPr lang="fr-FR" sz="1100" i="1" baseline="0">
              <a:solidFill>
                <a:schemeClr val="tx1">
                  <a:lumMod val="75000"/>
                  <a:lumOff val="25000"/>
                </a:schemeClr>
              </a:solidFill>
              <a:latin typeface="Cambria" panose="02040503050406030204" pitchFamily="18" charset="0"/>
            </a:rPr>
            <a:t>"Total DT consenti"</a:t>
          </a:r>
          <a:r>
            <a:rPr lang="fr-FR" sz="1100" baseline="0">
              <a:solidFill>
                <a:schemeClr val="tx1">
                  <a:lumMod val="75000"/>
                  <a:lumOff val="25000"/>
                </a:schemeClr>
              </a:solidFill>
              <a:latin typeface="Cambria" panose="02040503050406030204" pitchFamily="18" charset="0"/>
            </a:rPr>
            <a:t> doit être égal ou supérieur au montant de financement demandé </a:t>
          </a:r>
          <a:r>
            <a:rPr lang="fr-FR" sz="1100" b="1" baseline="0">
              <a:solidFill>
                <a:schemeClr val="tx1">
                  <a:lumMod val="75000"/>
                  <a:lumOff val="25000"/>
                </a:schemeClr>
              </a:solidFill>
              <a:latin typeface="Cambria" panose="02040503050406030204" pitchFamily="18" charset="0"/>
            </a:rPr>
            <a:t>en termes de montant</a:t>
          </a:r>
          <a:br>
            <a:rPr lang="fr-FR" sz="1100" baseline="0">
              <a:solidFill>
                <a:schemeClr val="tx1">
                  <a:lumMod val="75000"/>
                  <a:lumOff val="25000"/>
                </a:schemeClr>
              </a:solidFill>
              <a:latin typeface="Cambria" panose="02040503050406030204" pitchFamily="18" charset="0"/>
            </a:rPr>
          </a:br>
          <a:br>
            <a:rPr lang="fr-FR" sz="1100" baseline="0">
              <a:solidFill>
                <a:schemeClr val="tx1">
                  <a:lumMod val="75000"/>
                  <a:lumOff val="25000"/>
                </a:schemeClr>
              </a:solidFill>
              <a:latin typeface="Cambria" panose="02040503050406030204" pitchFamily="18" charset="0"/>
            </a:rPr>
          </a:br>
          <a:r>
            <a:rPr lang="fr-FR" sz="1100" baseline="0">
              <a:solidFill>
                <a:schemeClr val="tx1">
                  <a:lumMod val="75000"/>
                  <a:lumOff val="25000"/>
                </a:schemeClr>
              </a:solidFill>
              <a:latin typeface="Cambria" panose="02040503050406030204" pitchFamily="18" charset="0"/>
            </a:rPr>
            <a:t>Si cette case apparait en </a:t>
          </a:r>
          <a:r>
            <a:rPr lang="fr-FR" sz="1100" b="1" baseline="0">
              <a:solidFill>
                <a:srgbClr val="FF0000"/>
              </a:solidFill>
              <a:latin typeface="Cambria" panose="02040503050406030204" pitchFamily="18" charset="0"/>
            </a:rPr>
            <a:t>rouge</a:t>
          </a:r>
          <a:r>
            <a:rPr lang="fr-FR" sz="1100" baseline="0">
              <a:solidFill>
                <a:schemeClr val="tx1">
                  <a:lumMod val="75000"/>
                  <a:lumOff val="25000"/>
                </a:schemeClr>
              </a:solidFill>
              <a:latin typeface="Cambria" panose="02040503050406030204" pitchFamily="18" charset="0"/>
            </a:rPr>
            <a:t>,  augmenter</a:t>
          </a:r>
          <a:endParaRPr lang="fr-FR" sz="1100" b="1" baseline="0">
            <a:solidFill>
              <a:schemeClr val="tx1">
                <a:lumMod val="75000"/>
                <a:lumOff val="25000"/>
              </a:schemeClr>
            </a:solidFill>
            <a:latin typeface="Cambria" panose="02040503050406030204" pitchFamily="18" charset="0"/>
          </a:endParaRPr>
        </a:p>
        <a:p>
          <a:pPr algn="l" rtl="0"/>
          <a:r>
            <a:rPr lang="fr-FR" sz="1100" baseline="0">
              <a:solidFill>
                <a:schemeClr val="tx1">
                  <a:lumMod val="75000"/>
                  <a:lumOff val="25000"/>
                </a:schemeClr>
              </a:solidFill>
              <a:latin typeface="Cambria" panose="02040503050406030204" pitchFamily="18" charset="0"/>
            </a:rPr>
            <a:t> montants de "DROIT DE TIRAGE CONSENTI" (colonne F).</a:t>
          </a:r>
        </a:p>
        <a:p>
          <a:pPr algn="l" rtl="0"/>
          <a:endParaRPr lang="fr-FR" sz="1100" baseline="0">
            <a:solidFill>
              <a:schemeClr val="tx1">
                <a:lumMod val="75000"/>
                <a:lumOff val="25000"/>
              </a:schemeClr>
            </a:solidFill>
            <a:latin typeface="Cambria" panose="02040503050406030204" pitchFamily="18" charset="0"/>
          </a:endParaRPr>
        </a:p>
        <a:p>
          <a:pPr algn="l" rtl="0"/>
          <a:endParaRPr lang="fr-FR" sz="1100" b="1" baseline="0">
            <a:solidFill>
              <a:schemeClr val="tx1">
                <a:lumMod val="75000"/>
                <a:lumOff val="25000"/>
              </a:schemeClr>
            </a:solidFill>
            <a:latin typeface="Cambria" panose="02040503050406030204" pitchFamily="18" charset="0"/>
          </a:endParaRPr>
        </a:p>
      </xdr:txBody>
    </xdr:sp>
    <xdr:clientData fPrintsWithSheet="0"/>
  </xdr:oneCellAnchor>
  <xdr:twoCellAnchor>
    <xdr:from>
      <xdr:col>5</xdr:col>
      <xdr:colOff>487680</xdr:colOff>
      <xdr:row>2</xdr:row>
      <xdr:rowOff>22860</xdr:rowOff>
    </xdr:from>
    <xdr:to>
      <xdr:col>7</xdr:col>
      <xdr:colOff>2781300</xdr:colOff>
      <xdr:row>5</xdr:row>
      <xdr:rowOff>137160</xdr:rowOff>
    </xdr:to>
    <xdr:sp macro="" textlink="">
      <xdr:nvSpPr>
        <xdr:cNvPr id="4" name="Rectangle 3">
          <a:extLst>
            <a:ext uri="{FF2B5EF4-FFF2-40B4-BE49-F238E27FC236}">
              <a16:creationId xmlns:a16="http://schemas.microsoft.com/office/drawing/2014/main" id="{D05C0F7B-713A-EDA8-6E56-2C92F55F87FA}"/>
            </a:ext>
          </a:extLst>
        </xdr:cNvPr>
        <xdr:cNvSpPr/>
      </xdr:nvSpPr>
      <xdr:spPr>
        <a:xfrm>
          <a:off x="5669280" y="480060"/>
          <a:ext cx="5128260" cy="70866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rtlCol="0" anchor="ctr"/>
        <a:lstStyle/>
        <a:p>
          <a:pPr algn="l"/>
          <a:r>
            <a:rPr lang="fr-FR" sz="900" b="1">
              <a:latin typeface="Century Gothic" panose="020B0502020202020204" pitchFamily="34" charset="0"/>
            </a:rPr>
            <a:t>Plafond:</a:t>
          </a:r>
        </a:p>
        <a:p>
          <a:pPr algn="l"/>
          <a:r>
            <a:rPr lang="fr-FR" sz="900">
              <a:latin typeface="Century Gothic" panose="020B0502020202020204" pitchFamily="34" charset="0"/>
            </a:rPr>
            <a:t>20.000.000Ar pour un projet porté par une seule entreprise</a:t>
          </a:r>
        </a:p>
        <a:p>
          <a:pPr algn="l"/>
          <a:r>
            <a:rPr lang="fr-FR" sz="900">
              <a:latin typeface="Century Gothic" panose="020B0502020202020204" pitchFamily="34" charset="0"/>
            </a:rPr>
            <a:t>40.000.000Ar pour un projet porté par un groupe de 02 entreprises</a:t>
          </a:r>
        </a:p>
        <a:p>
          <a:pPr algn="l"/>
          <a:r>
            <a:rPr lang="fr-FR" sz="900">
              <a:latin typeface="Century Gothic" panose="020B0502020202020204" pitchFamily="34" charset="0"/>
            </a:rPr>
            <a:t>60.000.000Ar pour un projet porté par un groupement représentant 03 entreprises ou plus</a:t>
          </a:r>
          <a:endParaRPr lang="fr-MG" sz="900">
            <a:latin typeface="Century Gothic" panose="020B0502020202020204" pitchFamily="34" charset="0"/>
          </a:endParaRPr>
        </a:p>
      </xdr:txBody>
    </xdr:sp>
    <xdr:clientData/>
  </xdr:twoCellAnchor>
  <xdr:twoCellAnchor>
    <xdr:from>
      <xdr:col>5</xdr:col>
      <xdr:colOff>83820</xdr:colOff>
      <xdr:row>4</xdr:row>
      <xdr:rowOff>45720</xdr:rowOff>
    </xdr:from>
    <xdr:to>
      <xdr:col>5</xdr:col>
      <xdr:colOff>449580</xdr:colOff>
      <xdr:row>4</xdr:row>
      <xdr:rowOff>175260</xdr:rowOff>
    </xdr:to>
    <xdr:sp macro="" textlink="">
      <xdr:nvSpPr>
        <xdr:cNvPr id="5" name="Flèche : droite 4">
          <a:extLst>
            <a:ext uri="{FF2B5EF4-FFF2-40B4-BE49-F238E27FC236}">
              <a16:creationId xmlns:a16="http://schemas.microsoft.com/office/drawing/2014/main" id="{5C9148D8-04E6-DF39-3D79-AF238DBFA1DF}"/>
            </a:ext>
          </a:extLst>
        </xdr:cNvPr>
        <xdr:cNvSpPr/>
      </xdr:nvSpPr>
      <xdr:spPr>
        <a:xfrm>
          <a:off x="5265420" y="899160"/>
          <a:ext cx="365760" cy="129540"/>
        </a:xfrm>
        <a:prstGeom prst="rightArrow">
          <a:avLst/>
        </a:prstGeom>
      </xdr:spPr>
      <xdr:style>
        <a:lnRef idx="1">
          <a:schemeClr val="dk1"/>
        </a:lnRef>
        <a:fillRef idx="2">
          <a:schemeClr val="dk1"/>
        </a:fillRef>
        <a:effectRef idx="1">
          <a:schemeClr val="dk1"/>
        </a:effectRef>
        <a:fontRef idx="minor">
          <a:schemeClr val="dk1"/>
        </a:fontRef>
      </xdr:style>
      <xdr:txBody>
        <a:bodyPr rtlCol="0" anchor="ctr"/>
        <a:lstStyle/>
        <a:p>
          <a:pPr algn="l"/>
          <a:endParaRPr lang="fr-MG"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20619</xdr:colOff>
      <xdr:row>0</xdr:row>
      <xdr:rowOff>0</xdr:rowOff>
    </xdr:from>
    <xdr:to>
      <xdr:col>1</xdr:col>
      <xdr:colOff>615234</xdr:colOff>
      <xdr:row>2</xdr:row>
      <xdr:rowOff>77455</xdr:rowOff>
    </xdr:to>
    <xdr:pic>
      <xdr:nvPicPr>
        <xdr:cNvPr id="2" name="Image 1">
          <a:extLst>
            <a:ext uri="{FF2B5EF4-FFF2-40B4-BE49-F238E27FC236}">
              <a16:creationId xmlns:a16="http://schemas.microsoft.com/office/drawing/2014/main" id="{7A489AA1-4978-45B9-A98E-124098E0F5DD}"/>
            </a:ext>
          </a:extLst>
        </xdr:cNvPr>
        <xdr:cNvPicPr>
          <a:picLocks noChangeAspect="1"/>
        </xdr:cNvPicPr>
      </xdr:nvPicPr>
      <xdr:blipFill>
        <a:blip xmlns:r="http://schemas.openxmlformats.org/officeDocument/2006/relationships" r:embed="rId1"/>
        <a:stretch>
          <a:fillRect/>
        </a:stretch>
      </xdr:blipFill>
      <xdr:spPr>
        <a:xfrm>
          <a:off x="279699" y="0"/>
          <a:ext cx="594615" cy="5956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0.%20FMFP\1.%20PROJET_2020_AP4\Dossier%20&#224;%20remplir%20PIS_AP4\canevas%203%20_IS_Budget%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détaillé"/>
      <sheetName val="calcul effet levier"/>
      <sheetName val="recapitulatif du budget"/>
    </sheetNames>
    <sheetDataSet>
      <sheetData sheetId="0" refreshError="1">
        <row r="6">
          <cell r="G6" t="str">
            <v>(1) Part de la contribution des Entreprises en dehors du droit de tirage</v>
          </cell>
          <cell r="H6" t="str">
            <v>(2) Part du coût global à financer par d'autres partenaires</v>
          </cell>
        </row>
      </sheetData>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ALCUL_DT4" displayName="CALCUL_DT4" ref="B7:H14" totalsRowShown="0" headerRowDxfId="9" dataDxfId="7" headerRowBorderDxfId="8">
  <autoFilter ref="B7:H14" xr:uid="{00000000-0009-0000-0100-000001000000}"/>
  <tableColumns count="7">
    <tableColumn id="1" xr3:uid="{00000000-0010-0000-0000-000001000000}" name="CONSORTIUM D'ENTREPRISES" dataDxfId="6" dataCellStyle="Normal 2"/>
    <tableColumn id="2" xr3:uid="{00000000-0010-0000-0000-000002000000}" name="IDENTIFIANT CNAPS" dataDxfId="5"/>
    <tableColumn id="7" xr3:uid="{00000000-0010-0000-0000-000007000000}" name="NOMBRE DE SALARIÉS" dataDxfId="4" dataCellStyle="Normal 2"/>
    <tableColumn id="5" xr3:uid="{DE88F931-3841-4441-87A7-2F2A6B1EE606}" name="% (total doit donner 100%)" dataDxfId="3" dataCellStyle="Pourcentage"/>
    <tableColumn id="4" xr3:uid="{00000000-0010-0000-0000-000004000000}" name="DROIT DE TIRAGE CONSENTI *" dataDxfId="2" dataCellStyle="Monétaire 2">
      <calculatedColumnFormula>IFERROR((CALCUL_DT4[[#This Row],[% (total doit donner 100%)]]*$C$4 / 100%) / (CALCUL_DT4[[#This Row],[EFFET LEVIER APPLICABLE]] + 1), "")</calculatedColumnFormula>
    </tableColumn>
    <tableColumn id="8" xr3:uid="{EF34F975-80EE-497E-9D0F-C77AF6875F91}" name="EFFET LEVIER APPLICABLE" dataDxfId="1">
      <calculatedColumnFormula>IF(CALCUL_DT4[[#This Row],[NOMBRE DE SALARIÉS]]=0,"",IF(CALCUL_DT4[[#This Row],[NOMBRE DE SALARIÉS]]&gt;70,7,IF(CALCUL_DT4[[#This Row],[NOMBRE DE SALARIÉS]]&lt;21,100,30)))</calculatedColumnFormula>
    </tableColumn>
    <tableColumn id="9" xr3:uid="{2C94C6A5-B2DF-4C07-9355-DAC76823BB40}" name="FONDS ADDITIONNEL THÉORIQUE" dataDxfId="0">
      <calculatedColumnFormula>IFERROR(IF(CALCUL_DT4[[#This Row],[DROIT DE TIRAGE CONSENTI *]]*CALCUL_DT4[[#This Row],[EFFET LEVIER APPLICABLE]]&gt;_xlfn.IFS($F$17=1,20000000,$F$17=2,40000000,$F$17&gt;=3,60000000),"Le plafond du fonds additionnels est atteint",CALCUL_DT4[[#This Row],[DROIT DE TIRAGE CONSENTI *]]*CALCUL_DT4[[#This Row],[EFFET LEVIER APPLICABLE]]),"")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J34"/>
  <sheetViews>
    <sheetView showGridLines="0" tabSelected="1" zoomScaleNormal="100" workbookViewId="0">
      <selection activeCell="B16" sqref="B16"/>
    </sheetView>
  </sheetViews>
  <sheetFormatPr baseColWidth="10" defaultColWidth="8.75" defaultRowHeight="17.25" x14ac:dyDescent="0.3"/>
  <cols>
    <col min="1" max="1" width="31.75" style="9" customWidth="1"/>
    <col min="2" max="2" width="19.75" style="9" customWidth="1"/>
    <col min="3" max="3" width="9.75" style="9" customWidth="1"/>
    <col min="4" max="4" width="23.375" style="9" customWidth="1"/>
    <col min="5" max="5" width="22.625" style="9" customWidth="1"/>
    <col min="6" max="6" width="34.25" style="9" customWidth="1"/>
    <col min="7" max="7" width="28.125" style="9" customWidth="1"/>
    <col min="8" max="8" width="22" style="9" customWidth="1"/>
    <col min="9" max="9" width="28.625" style="9" customWidth="1"/>
    <col min="10" max="10" width="8.75" style="9" bestFit="1" customWidth="1"/>
    <col min="11" max="11" width="8.75" style="9" customWidth="1"/>
    <col min="12" max="16384" width="8.75" style="9"/>
  </cols>
  <sheetData>
    <row r="2" spans="1:10" ht="35.65" customHeight="1" x14ac:dyDescent="0.3">
      <c r="E2" s="83" t="s">
        <v>9</v>
      </c>
      <c r="F2" s="84"/>
      <c r="G2" s="84"/>
    </row>
    <row r="3" spans="1:10" ht="20.25" x14ac:dyDescent="0.3">
      <c r="E3" s="85" t="s">
        <v>31</v>
      </c>
      <c r="F3" s="85"/>
      <c r="G3" s="85"/>
    </row>
    <row r="6" spans="1:10" s="25" customFormat="1" ht="51" x14ac:dyDescent="0.3">
      <c r="A6" s="47" t="s">
        <v>0</v>
      </c>
      <c r="B6" s="47" t="s">
        <v>1</v>
      </c>
      <c r="C6" s="47" t="s">
        <v>2</v>
      </c>
      <c r="D6" s="47" t="s">
        <v>3</v>
      </c>
      <c r="E6" s="46" t="s">
        <v>16</v>
      </c>
      <c r="F6" s="46" t="s">
        <v>11</v>
      </c>
      <c r="G6" s="46" t="s">
        <v>30</v>
      </c>
      <c r="H6" s="46" t="s">
        <v>29</v>
      </c>
      <c r="I6" s="46" t="s">
        <v>28</v>
      </c>
      <c r="J6" s="45"/>
    </row>
    <row r="7" spans="1:10" s="25" customFormat="1" ht="22.9" customHeight="1" x14ac:dyDescent="0.3">
      <c r="A7" s="27" t="s">
        <v>27</v>
      </c>
      <c r="B7" s="38"/>
      <c r="C7" s="36"/>
      <c r="D7" s="36"/>
      <c r="E7" s="34"/>
      <c r="F7" s="34"/>
      <c r="G7" s="34"/>
      <c r="H7" s="34"/>
      <c r="I7" s="34"/>
    </row>
    <row r="8" spans="1:10" s="25" customFormat="1" ht="39.75" customHeight="1" x14ac:dyDescent="0.3">
      <c r="A8" s="48" t="s">
        <v>35</v>
      </c>
      <c r="B8" s="31" t="s">
        <v>4</v>
      </c>
      <c r="C8" s="42"/>
      <c r="D8" s="41"/>
      <c r="E8" s="40">
        <f>C8*D8</f>
        <v>0</v>
      </c>
      <c r="F8" s="44" t="s">
        <v>54</v>
      </c>
      <c r="G8" s="39"/>
      <c r="H8" s="39"/>
      <c r="I8" s="39">
        <f>E8-G8-H8</f>
        <v>0</v>
      </c>
    </row>
    <row r="9" spans="1:10" s="25" customFormat="1" ht="57" customHeight="1" x14ac:dyDescent="0.3">
      <c r="A9" s="43" t="s">
        <v>26</v>
      </c>
      <c r="B9" s="31" t="s">
        <v>25</v>
      </c>
      <c r="C9" s="42"/>
      <c r="D9" s="52"/>
      <c r="E9" s="40">
        <f>C9*D9</f>
        <v>0</v>
      </c>
      <c r="F9" s="44" t="s">
        <v>55</v>
      </c>
      <c r="G9" s="39"/>
      <c r="H9" s="39"/>
      <c r="I9" s="39">
        <f>E9-G9-H9</f>
        <v>0</v>
      </c>
    </row>
    <row r="10" spans="1:10" s="25" customFormat="1" ht="22.9" customHeight="1" x14ac:dyDescent="0.3">
      <c r="A10" s="1" t="s">
        <v>5</v>
      </c>
      <c r="B10" s="4"/>
      <c r="C10" s="4"/>
      <c r="D10" s="5"/>
      <c r="E10" s="6">
        <f>SUM(E8:E9)</f>
        <v>0</v>
      </c>
      <c r="F10" s="6"/>
      <c r="G10" s="8">
        <f>SUM(G8:G9)</f>
        <v>0</v>
      </c>
      <c r="H10" s="8">
        <f>SUM(H8:H9)</f>
        <v>0</v>
      </c>
      <c r="I10" s="8">
        <f>SUM(I8:I9)</f>
        <v>0</v>
      </c>
    </row>
    <row r="11" spans="1:10" s="25" customFormat="1" ht="22.9" customHeight="1" x14ac:dyDescent="0.3">
      <c r="A11" s="27" t="s">
        <v>24</v>
      </c>
      <c r="B11" s="38"/>
      <c r="C11" s="36"/>
      <c r="D11" s="35"/>
      <c r="E11" s="34"/>
      <c r="F11" s="34"/>
      <c r="G11" s="33"/>
      <c r="H11" s="33"/>
      <c r="I11" s="33"/>
    </row>
    <row r="12" spans="1:10" s="25" customFormat="1" ht="25.15" customHeight="1" x14ac:dyDescent="0.3">
      <c r="A12" s="32" t="s">
        <v>10</v>
      </c>
      <c r="B12" s="31" t="s">
        <v>21</v>
      </c>
      <c r="C12" s="30"/>
      <c r="D12" s="3"/>
      <c r="E12" s="21">
        <f>C12*D12</f>
        <v>0</v>
      </c>
      <c r="F12" s="21"/>
      <c r="G12" s="18"/>
      <c r="H12" s="18"/>
      <c r="I12" s="18">
        <f>E12-G12-H12</f>
        <v>0</v>
      </c>
    </row>
    <row r="13" spans="1:10" s="25" customFormat="1" ht="30.75" customHeight="1" x14ac:dyDescent="0.3">
      <c r="A13" s="32" t="s">
        <v>32</v>
      </c>
      <c r="B13" s="31" t="s">
        <v>33</v>
      </c>
      <c r="C13" s="30"/>
      <c r="D13" s="3"/>
      <c r="E13" s="21">
        <f>C13*D13</f>
        <v>0</v>
      </c>
      <c r="F13" s="21"/>
      <c r="G13" s="18"/>
      <c r="H13" s="18"/>
      <c r="I13" s="18">
        <f>E13-G13-H13</f>
        <v>0</v>
      </c>
    </row>
    <row r="14" spans="1:10" s="25" customFormat="1" ht="22.9" customHeight="1" x14ac:dyDescent="0.3">
      <c r="A14" s="1" t="s">
        <v>6</v>
      </c>
      <c r="B14" s="2"/>
      <c r="C14" s="4"/>
      <c r="D14" s="5"/>
      <c r="E14" s="6">
        <f>SUM(E12:E13)</f>
        <v>0</v>
      </c>
      <c r="F14" s="6"/>
      <c r="G14" s="8">
        <f>SUM(G12:G13)</f>
        <v>0</v>
      </c>
      <c r="H14" s="8">
        <f>SUM(H12:H13)</f>
        <v>0</v>
      </c>
      <c r="I14" s="8">
        <f>SUM(I12:I13)</f>
        <v>0</v>
      </c>
    </row>
    <row r="15" spans="1:10" s="25" customFormat="1" ht="67.150000000000006" customHeight="1" x14ac:dyDescent="0.3">
      <c r="A15" s="27" t="s">
        <v>23</v>
      </c>
      <c r="B15" s="37"/>
      <c r="C15" s="36"/>
      <c r="D15" s="35"/>
      <c r="E15" s="34"/>
      <c r="F15" s="34"/>
      <c r="G15" s="33"/>
      <c r="H15" s="33"/>
      <c r="I15" s="33"/>
    </row>
    <row r="16" spans="1:10" s="25" customFormat="1" ht="43.9" customHeight="1" x14ac:dyDescent="0.3">
      <c r="A16" s="32" t="s">
        <v>34</v>
      </c>
      <c r="B16" s="31" t="s">
        <v>22</v>
      </c>
      <c r="C16" s="30"/>
      <c r="D16" s="41"/>
      <c r="E16" s="21">
        <f>C16*D16</f>
        <v>0</v>
      </c>
      <c r="F16" s="44" t="s">
        <v>56</v>
      </c>
      <c r="G16" s="18"/>
      <c r="H16" s="18"/>
      <c r="I16" s="18">
        <f>E16-G16-H16</f>
        <v>0</v>
      </c>
    </row>
    <row r="17" spans="1:9" s="25" customFormat="1" ht="22.9" customHeight="1" x14ac:dyDescent="0.3">
      <c r="A17" s="1" t="s">
        <v>7</v>
      </c>
      <c r="B17" s="2"/>
      <c r="C17" s="4"/>
      <c r="D17" s="7"/>
      <c r="E17" s="6">
        <f>SUM(E16:E16)</f>
        <v>0</v>
      </c>
      <c r="F17" s="6"/>
      <c r="G17" s="8">
        <f>SUM(G16:G16)</f>
        <v>0</v>
      </c>
      <c r="H17" s="8">
        <f>SUM(H16:H16)</f>
        <v>0</v>
      </c>
      <c r="I17" s="8">
        <f>SUM(I16:I16)</f>
        <v>0</v>
      </c>
    </row>
    <row r="18" spans="1:9" s="25" customFormat="1" ht="28.15" customHeight="1" x14ac:dyDescent="0.3">
      <c r="A18" s="27" t="s">
        <v>12</v>
      </c>
      <c r="B18" s="29"/>
      <c r="C18" s="27"/>
      <c r="D18" s="28"/>
      <c r="E18" s="27"/>
      <c r="F18" s="27"/>
      <c r="G18" s="26"/>
      <c r="H18" s="26"/>
      <c r="I18" s="26"/>
    </row>
    <row r="19" spans="1:9" s="17" customFormat="1" ht="18.600000000000001" customHeight="1" x14ac:dyDescent="0.25">
      <c r="A19" s="24"/>
      <c r="B19" s="23"/>
      <c r="C19" s="22"/>
      <c r="D19" s="7"/>
      <c r="E19" s="21">
        <f>C19*D19</f>
        <v>0</v>
      </c>
      <c r="F19" s="20"/>
      <c r="G19" s="19"/>
      <c r="H19" s="19"/>
      <c r="I19" s="18">
        <f>E19-G19-H19</f>
        <v>0</v>
      </c>
    </row>
    <row r="20" spans="1:9" s="17" customFormat="1" ht="13.5" hidden="1" x14ac:dyDescent="0.25">
      <c r="A20" s="24" t="s">
        <v>36</v>
      </c>
      <c r="B20" s="23" t="s">
        <v>37</v>
      </c>
      <c r="C20" s="22"/>
      <c r="D20" s="7"/>
      <c r="E20" s="21">
        <f>C20*D20</f>
        <v>0</v>
      </c>
      <c r="F20" s="20"/>
      <c r="G20" s="19"/>
      <c r="H20" s="19"/>
      <c r="I20" s="18">
        <f>E20-G20-H20</f>
        <v>0</v>
      </c>
    </row>
    <row r="21" spans="1:9" s="17" customFormat="1" ht="13.5" x14ac:dyDescent="0.25">
      <c r="A21" s="1" t="s">
        <v>8</v>
      </c>
      <c r="B21" s="2"/>
      <c r="C21" s="4"/>
      <c r="D21" s="5"/>
      <c r="E21" s="6">
        <f>SUM(E19:E20)</f>
        <v>0</v>
      </c>
      <c r="F21" s="6"/>
      <c r="G21" s="8">
        <f>SUM(G19:G20)</f>
        <v>0</v>
      </c>
      <c r="H21" s="8">
        <f>SUM(H19:H20)</f>
        <v>0</v>
      </c>
      <c r="I21" s="8">
        <f>SUM(I19:I20)</f>
        <v>0</v>
      </c>
    </row>
    <row r="22" spans="1:9" x14ac:dyDescent="0.3">
      <c r="A22" s="16" t="s">
        <v>20</v>
      </c>
      <c r="B22" s="15"/>
      <c r="C22" s="15"/>
      <c r="D22" s="14"/>
      <c r="E22" s="13">
        <f>E21+E17+E14+E10</f>
        <v>0</v>
      </c>
      <c r="F22" s="13"/>
      <c r="G22" s="12">
        <f>G21+G17+G14+G10</f>
        <v>0</v>
      </c>
      <c r="H22" s="12">
        <f>H21+H17+H14+H10</f>
        <v>0</v>
      </c>
      <c r="I22" s="11">
        <f>SUM(I10,I14,I17,I21)</f>
        <v>0</v>
      </c>
    </row>
    <row r="23" spans="1:9" x14ac:dyDescent="0.3">
      <c r="A23" s="10" t="s">
        <v>14</v>
      </c>
    </row>
    <row r="24" spans="1:9" x14ac:dyDescent="0.3">
      <c r="A24" s="10" t="s">
        <v>15</v>
      </c>
    </row>
    <row r="25" spans="1:9" x14ac:dyDescent="0.3">
      <c r="A25" s="10"/>
    </row>
    <row r="26" spans="1:9" x14ac:dyDescent="0.3">
      <c r="A26" s="10" t="s">
        <v>19</v>
      </c>
      <c r="I26" s="50"/>
    </row>
    <row r="27" spans="1:9" x14ac:dyDescent="0.3">
      <c r="A27" s="9" t="s">
        <v>13</v>
      </c>
    </row>
    <row r="28" spans="1:9" x14ac:dyDescent="0.3">
      <c r="A28" s="9" t="s">
        <v>18</v>
      </c>
    </row>
    <row r="29" spans="1:9" ht="12.4" customHeight="1" x14ac:dyDescent="0.3">
      <c r="A29" s="9" t="s">
        <v>17</v>
      </c>
    </row>
    <row r="32" spans="1:9" x14ac:dyDescent="0.3">
      <c r="B32" s="50"/>
      <c r="D32" s="50">
        <f>+I26-B32</f>
        <v>0</v>
      </c>
    </row>
    <row r="33" spans="1:5" x14ac:dyDescent="0.3">
      <c r="A33" s="51"/>
      <c r="B33" s="50"/>
    </row>
    <row r="34" spans="1:5" x14ac:dyDescent="0.3">
      <c r="B34" s="50"/>
      <c r="E34" s="49"/>
    </row>
  </sheetData>
  <sheetProtection formatCells="0" formatColumns="0" formatRows="0" insertColumns="0" insertRows="0" deleteColumns="0" deleteRows="0" sort="0" autoFilter="0" pivotTables="0"/>
  <mergeCells count="2">
    <mergeCell ref="E2:G2"/>
    <mergeCell ref="E3:G3"/>
  </mergeCells>
  <printOptions horizontalCentered="1" verticalCentered="1"/>
  <pageMargins left="0.70866141732283472" right="0.70866141732283472" top="0.74803149606299213" bottom="0.74803149606299213" header="0.31496062992125984" footer="0.31496062992125984"/>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562D-BA14-4124-8C1D-E80A3257AD51}">
  <sheetPr>
    <tabColor theme="5" tint="0.59999389629810485"/>
  </sheetPr>
  <dimension ref="B1:I21"/>
  <sheetViews>
    <sheetView showGridLines="0" workbookViewId="0">
      <selection activeCell="D16" sqref="D16:E16"/>
    </sheetView>
  </sheetViews>
  <sheetFormatPr baseColWidth="10" defaultRowHeight="15.75" outlineLevelRow="1" x14ac:dyDescent="0.25"/>
  <cols>
    <col min="1" max="1" width="3.5" customWidth="1"/>
    <col min="2" max="2" width="25.125" bestFit="1" customWidth="1"/>
    <col min="3" max="3" width="19.75" customWidth="1"/>
    <col min="4" max="4" width="10.5" customWidth="1"/>
    <col min="5" max="5" width="16.25" bestFit="1" customWidth="1"/>
    <col min="6" max="6" width="28.625" bestFit="1" customWidth="1"/>
    <col min="7" max="7" width="14.75" bestFit="1" customWidth="1"/>
    <col min="8" max="8" width="44.125" bestFit="1" customWidth="1"/>
    <col min="9" max="9" width="26.25" customWidth="1"/>
  </cols>
  <sheetData>
    <row r="1" spans="2:9" ht="20.25" x14ac:dyDescent="0.25">
      <c r="B1" s="86" t="s">
        <v>61</v>
      </c>
      <c r="C1" s="86"/>
      <c r="D1" s="86"/>
      <c r="E1" s="86"/>
      <c r="F1" s="86"/>
      <c r="G1" s="86"/>
      <c r="H1" s="86"/>
      <c r="I1" s="86"/>
    </row>
    <row r="2" spans="2:9" ht="17.25" x14ac:dyDescent="0.3">
      <c r="B2" s="64" t="s">
        <v>62</v>
      </c>
      <c r="C2" s="65"/>
      <c r="D2" s="65"/>
      <c r="E2" s="65"/>
      <c r="F2" s="65"/>
      <c r="G2" s="65"/>
      <c r="H2" s="65"/>
      <c r="I2" s="65"/>
    </row>
    <row r="4" spans="2:9" ht="16.5" x14ac:dyDescent="0.25">
      <c r="B4" s="62" t="s">
        <v>59</v>
      </c>
      <c r="C4" s="92">
        <f>'Budget Détaillé Alternance'!I22</f>
        <v>0</v>
      </c>
      <c r="D4" s="92"/>
      <c r="E4" s="92"/>
    </row>
    <row r="5" spans="2:9" ht="16.5" x14ac:dyDescent="0.25">
      <c r="B5" s="63" t="s">
        <v>60</v>
      </c>
      <c r="C5" s="92" t="str">
        <f>IFERROR(IF(F18&gt;_xlfn.IFS(F17=1,20000000,F17=2,40000000,F17&gt;=3,60000000),"Le plafond du fonds additionnels est atteint",F18),"")</f>
        <v/>
      </c>
      <c r="D5" s="92"/>
      <c r="E5" s="92"/>
    </row>
    <row r="6" spans="2:9" ht="16.5" thickBot="1" x14ac:dyDescent="0.3"/>
    <row r="7" spans="2:9" s="66" customFormat="1" ht="36.75" customHeight="1" x14ac:dyDescent="0.25">
      <c r="B7" s="67" t="s">
        <v>46</v>
      </c>
      <c r="C7" s="67" t="s">
        <v>47</v>
      </c>
      <c r="D7" s="67" t="s">
        <v>65</v>
      </c>
      <c r="E7" s="67" t="s">
        <v>66</v>
      </c>
      <c r="F7" s="67" t="s">
        <v>48</v>
      </c>
      <c r="G7" s="67" t="s">
        <v>57</v>
      </c>
      <c r="H7" s="67" t="s">
        <v>58</v>
      </c>
    </row>
    <row r="8" spans="2:9" ht="15" customHeight="1" x14ac:dyDescent="0.3">
      <c r="B8" s="68" t="s">
        <v>49</v>
      </c>
      <c r="C8" s="70"/>
      <c r="D8" s="73"/>
      <c r="E8" s="75"/>
      <c r="F8" s="77" t="str">
        <f>IFERROR((CALCUL_DT4[[#This Row],[% (total doit donner 100%)]]*$C$4 / 100%) / (CALCUL_DT4[[#This Row],[EFFET LEVIER APPLICABLE]] + 1), "")</f>
        <v/>
      </c>
      <c r="G8" s="78" t="str">
        <f>IF(CALCUL_DT4[[#This Row],[NOMBRE DE SALARIÉS]]=0,"",IF(CALCUL_DT4[[#This Row],[NOMBRE DE SALARIÉS]]&gt;70,7,IF(CALCUL_DT4[[#This Row],[NOMBRE DE SALARIÉS]]&lt;21,100,30)))</f>
        <v/>
      </c>
      <c r="H8" s="79" t="str">
        <f>IFERROR(IF(CALCUL_DT4[[#This Row],[DROIT DE TIRAGE CONSENTI *]]*CALCUL_DT4[[#This Row],[EFFET LEVIER APPLICABLE]]&gt;_xlfn.IFS($F$17=1,20000000,$F$17=2,40000000,$F$17&gt;=3,60000000),"Le plafond du fonds additionnels est atteint",CALCUL_DT4[[#This Row],[DROIT DE TIRAGE CONSENTI *]]*CALCUL_DT4[[#This Row],[EFFET LEVIER APPLICABLE]]),"")</f>
        <v/>
      </c>
    </row>
    <row r="9" spans="2:9" ht="15" customHeight="1" x14ac:dyDescent="0.3">
      <c r="B9" s="69" t="s">
        <v>50</v>
      </c>
      <c r="C9" s="71"/>
      <c r="D9" s="74"/>
      <c r="E9" s="76"/>
      <c r="F9" s="80" t="str">
        <f>IFERROR((CALCUL_DT4[[#This Row],[% (total doit donner 100%)]]*$C$4 / 100%) / (CALCUL_DT4[[#This Row],[EFFET LEVIER APPLICABLE]] + 1), "")</f>
        <v/>
      </c>
      <c r="G9" s="81" t="str">
        <f>IF(CALCUL_DT4[[#This Row],[NOMBRE DE SALARIÉS]]=0,"",IF(CALCUL_DT4[[#This Row],[NOMBRE DE SALARIÉS]]&gt;70,7,IF(CALCUL_DT4[[#This Row],[NOMBRE DE SALARIÉS]]&lt;21,100,30)))</f>
        <v/>
      </c>
      <c r="H9" s="82" t="str">
        <f>IFERROR(IF(CALCUL_DT4[[#This Row],[DROIT DE TIRAGE CONSENTI *]]*CALCUL_DT4[[#This Row],[EFFET LEVIER APPLICABLE]]&gt;_xlfn.IFS($F$17=1,20000000,$F$17=2,40000000,$F$17&gt;=3,60000000),"Le plafond du fonds additionnels est atteint",CALCUL_DT4[[#This Row],[DROIT DE TIRAGE CONSENTI *]]*CALCUL_DT4[[#This Row],[EFFET LEVIER APPLICABLE]]),"")</f>
        <v/>
      </c>
    </row>
    <row r="10" spans="2:9" ht="15" customHeight="1" x14ac:dyDescent="0.3">
      <c r="B10" s="69" t="s">
        <v>51</v>
      </c>
      <c r="C10" s="72"/>
      <c r="D10" s="74"/>
      <c r="E10" s="76"/>
      <c r="F10" s="80" t="str">
        <f>IFERROR((CALCUL_DT4[[#This Row],[% (total doit donner 100%)]]*$C$4 / 100%) / (CALCUL_DT4[[#This Row],[EFFET LEVIER APPLICABLE]] + 1), "")</f>
        <v/>
      </c>
      <c r="G10" s="81" t="str">
        <f>IF(CALCUL_DT4[[#This Row],[NOMBRE DE SALARIÉS]]=0,"",IF(CALCUL_DT4[[#This Row],[NOMBRE DE SALARIÉS]]&gt;70,7,IF(CALCUL_DT4[[#This Row],[NOMBRE DE SALARIÉS]]&lt;21,100,30)))</f>
        <v/>
      </c>
      <c r="H10" s="82" t="str">
        <f>IFERROR(IF(CALCUL_DT4[[#This Row],[DROIT DE TIRAGE CONSENTI *]]*CALCUL_DT4[[#This Row],[EFFET LEVIER APPLICABLE]]&gt;_xlfn.IFS($F$17=1,20000000,$F$17=2,40000000,$F$17&gt;=3,60000000),"Le plafond du fonds additionnels est atteint",CALCUL_DT4[[#This Row],[DROIT DE TIRAGE CONSENTI *]]*CALCUL_DT4[[#This Row],[EFFET LEVIER APPLICABLE]]),"")</f>
        <v/>
      </c>
    </row>
    <row r="11" spans="2:9" ht="15" customHeight="1" outlineLevel="1" x14ac:dyDescent="0.3">
      <c r="B11" s="69"/>
      <c r="C11" s="72"/>
      <c r="D11" s="74"/>
      <c r="E11" s="76"/>
      <c r="F11" s="80" t="str">
        <f>IFERROR((CALCUL_DT4[[#This Row],[% (total doit donner 100%)]]*$C$4 / 100%) / (CALCUL_DT4[[#This Row],[EFFET LEVIER APPLICABLE]] + 1), "")</f>
        <v/>
      </c>
      <c r="G11" s="81" t="str">
        <f>IF(CALCUL_DT4[[#This Row],[NOMBRE DE SALARIÉS]]=0,"",IF(CALCUL_DT4[[#This Row],[NOMBRE DE SALARIÉS]]&gt;70,7,IF(CALCUL_DT4[[#This Row],[NOMBRE DE SALARIÉS]]&lt;21,100,30)))</f>
        <v/>
      </c>
      <c r="H11" s="82" t="str">
        <f>IFERROR(IF(CALCUL_DT4[[#This Row],[DROIT DE TIRAGE CONSENTI *]]*CALCUL_DT4[[#This Row],[EFFET LEVIER APPLICABLE]]&gt;_xlfn.IFS($F$17=1,20000000,$F$17=2,40000000,$F$17&gt;=3,60000000),"Le plafond du fonds additionnels est atteint",CALCUL_DT4[[#This Row],[DROIT DE TIRAGE CONSENTI *]]*CALCUL_DT4[[#This Row],[EFFET LEVIER APPLICABLE]]),"")</f>
        <v/>
      </c>
    </row>
    <row r="12" spans="2:9" ht="17.25" outlineLevel="1" x14ac:dyDescent="0.3">
      <c r="B12" s="69"/>
      <c r="C12" s="72"/>
      <c r="D12" s="74"/>
      <c r="E12" s="76"/>
      <c r="F12" s="80" t="str">
        <f>IFERROR((CALCUL_DT4[[#This Row],[% (total doit donner 100%)]]*$C$4 / 100%) / (CALCUL_DT4[[#This Row],[EFFET LEVIER APPLICABLE]] + 1), "")</f>
        <v/>
      </c>
      <c r="G12" s="81" t="str">
        <f>IF(CALCUL_DT4[[#This Row],[NOMBRE DE SALARIÉS]]=0,"",IF(CALCUL_DT4[[#This Row],[NOMBRE DE SALARIÉS]]&gt;70,7,IF(CALCUL_DT4[[#This Row],[NOMBRE DE SALARIÉS]]&lt;21,100,30)))</f>
        <v/>
      </c>
      <c r="H12" s="82" t="str">
        <f>IFERROR(IF(CALCUL_DT4[[#This Row],[DROIT DE TIRAGE CONSENTI *]]*CALCUL_DT4[[#This Row],[EFFET LEVIER APPLICABLE]]&gt;_xlfn.IFS($F$17=1,20000000,$F$17=2,40000000,$F$17&gt;=3,60000000),"Le plafond du fonds additionnels est atteint",CALCUL_DT4[[#This Row],[DROIT DE TIRAGE CONSENTI *]]*CALCUL_DT4[[#This Row],[EFFET LEVIER APPLICABLE]]),"")</f>
        <v/>
      </c>
    </row>
    <row r="13" spans="2:9" ht="17.25" outlineLevel="1" x14ac:dyDescent="0.3">
      <c r="B13" s="69"/>
      <c r="C13" s="72"/>
      <c r="D13" s="74"/>
      <c r="E13" s="76"/>
      <c r="F13" s="80" t="str">
        <f>IFERROR((CALCUL_DT4[[#This Row],[% (total doit donner 100%)]]*$C$4 / 100%) / (CALCUL_DT4[[#This Row],[EFFET LEVIER APPLICABLE]] + 1), "")</f>
        <v/>
      </c>
      <c r="G13" s="81" t="str">
        <f>IF(CALCUL_DT4[[#This Row],[NOMBRE DE SALARIÉS]]=0,"",IF(CALCUL_DT4[[#This Row],[NOMBRE DE SALARIÉS]]&gt;70,7,IF(CALCUL_DT4[[#This Row],[NOMBRE DE SALARIÉS]]&lt;21,100,30)))</f>
        <v/>
      </c>
      <c r="H13" s="82" t="str">
        <f>IFERROR(IF(CALCUL_DT4[[#This Row],[DROIT DE TIRAGE CONSENTI *]]*CALCUL_DT4[[#This Row],[EFFET LEVIER APPLICABLE]]&gt;_xlfn.IFS($F$17=1,20000000,$F$17=2,40000000,$F$17&gt;=3,60000000),"Le plafond du fonds additionnels est atteint",CALCUL_DT4[[#This Row],[DROIT DE TIRAGE CONSENTI *]]*CALCUL_DT4[[#This Row],[EFFET LEVIER APPLICABLE]]),"")</f>
        <v/>
      </c>
    </row>
    <row r="14" spans="2:9" ht="17.25" outlineLevel="1" x14ac:dyDescent="0.3">
      <c r="B14" s="69"/>
      <c r="C14" s="72"/>
      <c r="D14" s="74"/>
      <c r="E14" s="76"/>
      <c r="F14" s="80" t="str">
        <f>IFERROR((CALCUL_DT4[[#This Row],[% (total doit donner 100%)]]*$C$4 / 100%) / (CALCUL_DT4[[#This Row],[EFFET LEVIER APPLICABLE]] + 1), "")</f>
        <v/>
      </c>
      <c r="G14" s="81" t="str">
        <f>IF(CALCUL_DT4[[#This Row],[NOMBRE DE SALARIÉS]]=0,"",IF(CALCUL_DT4[[#This Row],[NOMBRE DE SALARIÉS]]&gt;70,7,IF(CALCUL_DT4[[#This Row],[NOMBRE DE SALARIÉS]]&lt;21,100,30)))</f>
        <v/>
      </c>
      <c r="H14" s="82" t="str">
        <f>IFERROR(IF(CALCUL_DT4[[#This Row],[DROIT DE TIRAGE CONSENTI *]]*CALCUL_DT4[[#This Row],[EFFET LEVIER APPLICABLE]]&gt;_xlfn.IFS($F$17=1,20000000,$F$17=2,40000000,$F$17&gt;=3,60000000),"Le plafond du fonds additionnels est atteint",CALCUL_DT4[[#This Row],[DROIT DE TIRAGE CONSENTI *]]*CALCUL_DT4[[#This Row],[EFFET LEVIER APPLICABLE]]),"")</f>
        <v/>
      </c>
    </row>
    <row r="15" spans="2:9" ht="15" customHeight="1" x14ac:dyDescent="0.25">
      <c r="B15" s="55"/>
      <c r="C15" s="55"/>
      <c r="D15" s="55"/>
      <c r="E15" s="61"/>
      <c r="F15" s="55"/>
      <c r="G15" s="55"/>
      <c r="H15" s="55"/>
      <c r="I15" s="55"/>
    </row>
    <row r="16" spans="2:9" x14ac:dyDescent="0.25">
      <c r="B16" s="55"/>
      <c r="C16" s="55"/>
      <c r="D16" s="93" t="s">
        <v>52</v>
      </c>
      <c r="E16" s="93"/>
      <c r="F16" s="96">
        <f>SUM(CALCUL_DT4[DROIT DE TIRAGE CONSENTI *])</f>
        <v>0</v>
      </c>
      <c r="G16" s="96"/>
      <c r="H16" s="53"/>
      <c r="I16" s="55"/>
    </row>
    <row r="17" spans="2:9" x14ac:dyDescent="0.25">
      <c r="B17" s="55"/>
      <c r="C17" s="55"/>
      <c r="D17" s="87" t="s">
        <v>64</v>
      </c>
      <c r="E17" s="87"/>
      <c r="F17" s="91">
        <f>COUNTA(CALCUL_DT4[NOMBRE DE SALARIÉS])</f>
        <v>0</v>
      </c>
      <c r="G17" s="91"/>
      <c r="H17" s="55"/>
      <c r="I17" s="55"/>
    </row>
    <row r="18" spans="2:9" ht="15" customHeight="1" x14ac:dyDescent="0.25">
      <c r="B18" s="55"/>
      <c r="C18" s="55"/>
      <c r="D18" s="87" t="s">
        <v>60</v>
      </c>
      <c r="E18" s="87"/>
      <c r="F18" s="89">
        <f>C4-F16</f>
        <v>0</v>
      </c>
      <c r="G18" s="89"/>
      <c r="H18" s="55"/>
      <c r="I18" s="55"/>
    </row>
    <row r="19" spans="2:9" ht="42" customHeight="1" x14ac:dyDescent="0.25">
      <c r="D19" s="88" t="s">
        <v>63</v>
      </c>
      <c r="E19" s="88"/>
      <c r="F19" s="90">
        <f>IF(AND(F17=1,(SUM(CALCUL_DT4[FONDS ADDITIONNEL THÉORIQUE])&gt;20000000)),"PLAFOND FONDS ADDITIONNELS 02 ENTREPRISES ATTEINT",IF(AND(F17=2,(SUM(CALCUL_DT4[FONDS ADDITIONNEL THÉORIQUE])&gt;40000000)),"PLAFOND FONDS ADDITIONNELS 02 ENTREPRISES ATTEINT",IF(AND(F17=3,(SUM(CALCUL_DT4[FONDS ADDITIONNEL THÉORIQUE])&gt;60000000)),"PLAFOND FONDS ADDITIONNELS 03 ENTREPRISES ATTEINT",IF(AND(F17=4,(SUM(CALCUL_DT4[FONDS ADDITIONNEL THÉORIQUE])&gt;60000000)),"PLAFOND FONDS ADDITIONNELS 04 ENTREPRISES ATTEINT",IF(AND(F17&gt;=5,(SUM(CALCUL_DT4[FONDS ADDITIONNEL THÉORIQUE])&gt;60000000)),"PLAFOND FONDS ADDITIONNELS 05 ENTREPRISES ATTEINT",(SUM(CALCUL_DT4[FONDS ADDITIONNEL THÉORIQUE])))))))</f>
        <v>0</v>
      </c>
      <c r="G19" s="90"/>
    </row>
    <row r="20" spans="2:9" ht="28.5" customHeight="1" x14ac:dyDescent="0.25">
      <c r="D20" s="94" t="s">
        <v>53</v>
      </c>
      <c r="E20" s="94"/>
      <c r="F20" s="97">
        <f>'Budget Détaillé Alternance'!I22</f>
        <v>0</v>
      </c>
      <c r="G20" s="97"/>
    </row>
    <row r="21" spans="2:9" ht="16.5" x14ac:dyDescent="0.25">
      <c r="D21" s="95"/>
      <c r="E21" s="95"/>
      <c r="F21" s="98"/>
      <c r="G21" s="98"/>
    </row>
  </sheetData>
  <sheetProtection selectLockedCells="1"/>
  <protectedRanges>
    <protectedRange algorithmName="SHA-512" hashValue="01s53quZ/qSTVoKtxmHo+CedlduJPx/KXTd2d1twdtsm2n+4Qs8Ch9qR+IbYkdceNsBcJreqim/90OUmi7FTqw==" saltValue="VEDBBQ8Tkx66Y6STzrVujQ==" spinCount="100000" sqref="F8:H14" name="Plage1"/>
  </protectedRanges>
  <mergeCells count="15">
    <mergeCell ref="D20:E20"/>
    <mergeCell ref="D21:E21"/>
    <mergeCell ref="F16:G16"/>
    <mergeCell ref="F20:G20"/>
    <mergeCell ref="F21:G21"/>
    <mergeCell ref="B1:I1"/>
    <mergeCell ref="D18:E18"/>
    <mergeCell ref="D19:E19"/>
    <mergeCell ref="F18:G18"/>
    <mergeCell ref="F19:G19"/>
    <mergeCell ref="D17:E17"/>
    <mergeCell ref="F17:G17"/>
    <mergeCell ref="C5:E5"/>
    <mergeCell ref="C4:E4"/>
    <mergeCell ref="D16:E16"/>
  </mergeCells>
  <conditionalFormatting sqref="C5:E5">
    <cfRule type="containsText" dxfId="15" priority="3" operator="containsText" text="Le plafond du fonds additionnels est atteint">
      <formula>NOT(ISERROR(SEARCH("Le plafond du fonds additionnels est atteint",C5)))</formula>
    </cfRule>
  </conditionalFormatting>
  <conditionalFormatting sqref="F16:F19">
    <cfRule type="cellIs" dxfId="14" priority="4" operator="lessThan">
      <formula>$F$27</formula>
    </cfRule>
    <cfRule type="containsText" dxfId="13" priority="5" operator="containsText" text="INSUFFISANT">
      <formula>NOT(ISERROR(SEARCH("INSUFFISANT",F16)))</formula>
    </cfRule>
  </conditionalFormatting>
  <conditionalFormatting sqref="F19:G19">
    <cfRule type="containsText" dxfId="12" priority="2" operator="containsText" text="PLAFOND">
      <formula>NOT(ISERROR(SEARCH("PLAFOND",F19)))</formula>
    </cfRule>
  </conditionalFormatting>
  <conditionalFormatting sqref="G8:G14">
    <cfRule type="cellIs" dxfId="11" priority="13" operator="greaterThan">
      <formula>E8</formula>
    </cfRule>
  </conditionalFormatting>
  <conditionalFormatting sqref="H8:H14">
    <cfRule type="containsText" dxfId="10" priority="1" operator="containsText" text="plafond">
      <formula>NOT(ISERROR(SEARCH("plafond",H8)))</formula>
    </cfRule>
  </conditionalFormatting>
  <dataValidations disablePrompts="1" count="1">
    <dataValidation allowBlank="1" showInputMessage="1" showErrorMessage="1" prompt="Entrez le nom de la société dans cette cellule, et son slogan dans la cellule en dessous." sqref="B1" xr:uid="{D3A51E5B-94F9-40C0-9C61-FEFF35ECCF7F}"/>
  </dataValidation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61"/>
  <sheetViews>
    <sheetView zoomScale="90" zoomScaleNormal="90" workbookViewId="0">
      <selection activeCell="F20" sqref="F20"/>
    </sheetView>
  </sheetViews>
  <sheetFormatPr baseColWidth="10" defaultColWidth="11.25" defaultRowHeight="15.75" x14ac:dyDescent="0.25"/>
  <cols>
    <col min="1" max="1" width="3.375" style="55" bestFit="1" customWidth="1"/>
    <col min="2" max="2" width="21.25" style="53" customWidth="1"/>
    <col min="3" max="3" width="12" style="55" customWidth="1"/>
    <col min="4" max="4" width="13.625" style="53" customWidth="1"/>
    <col min="5" max="5" width="14.125" style="61" customWidth="1"/>
    <col min="6" max="6" width="29.875" style="55" bestFit="1" customWidth="1"/>
    <col min="7" max="7" width="11.25" style="55" customWidth="1"/>
    <col min="8" max="8" width="11.25" style="55"/>
    <col min="9" max="9" width="31.875" style="55" bestFit="1" customWidth="1"/>
    <col min="10" max="16384" width="11.25" style="55"/>
  </cols>
  <sheetData>
    <row r="2" spans="2:12" ht="25.5" customHeight="1" x14ac:dyDescent="0.25">
      <c r="C2" s="54"/>
      <c r="D2" s="106" t="s">
        <v>38</v>
      </c>
      <c r="E2" s="107"/>
    </row>
    <row r="3" spans="2:12" ht="18.75" thickBot="1" x14ac:dyDescent="0.3">
      <c r="E3" s="56"/>
    </row>
    <row r="4" spans="2:12" x14ac:dyDescent="0.25">
      <c r="B4" s="108" t="s">
        <v>39</v>
      </c>
      <c r="C4" s="108"/>
      <c r="D4" s="108"/>
      <c r="E4" s="57">
        <f>'Budget Détaillé Alternance'!E10</f>
        <v>0</v>
      </c>
    </row>
    <row r="5" spans="2:12" x14ac:dyDescent="0.25">
      <c r="B5" s="109" t="s">
        <v>40</v>
      </c>
      <c r="C5" s="109"/>
      <c r="D5" s="109"/>
      <c r="E5" s="58">
        <f>'Budget Détaillé Alternance'!E14</f>
        <v>0</v>
      </c>
    </row>
    <row r="6" spans="2:12" x14ac:dyDescent="0.25">
      <c r="B6" s="110" t="s">
        <v>41</v>
      </c>
      <c r="C6" s="111"/>
      <c r="D6" s="111"/>
      <c r="E6" s="58">
        <f>'Budget Détaillé Alternance'!E10</f>
        <v>0</v>
      </c>
    </row>
    <row r="7" spans="2:12" x14ac:dyDescent="0.25">
      <c r="B7" s="109" t="s">
        <v>42</v>
      </c>
      <c r="C7" s="109"/>
      <c r="D7" s="109"/>
      <c r="E7" s="59">
        <f>'Budget Détaillé Alternance'!E21</f>
        <v>0</v>
      </c>
    </row>
    <row r="8" spans="2:12" x14ac:dyDescent="0.25">
      <c r="B8" s="105" t="s">
        <v>43</v>
      </c>
      <c r="C8" s="105"/>
      <c r="D8" s="103"/>
      <c r="E8" s="58">
        <f>'Budget Détaillé Alternance'!E10+'Budget Détaillé Alternance'!E14+'Budget Détaillé Alternance'!E17+'Budget Détaillé Alternance'!E21</f>
        <v>0</v>
      </c>
    </row>
    <row r="9" spans="2:12" x14ac:dyDescent="0.25">
      <c r="B9" s="99" t="s">
        <v>44</v>
      </c>
      <c r="C9" s="100"/>
      <c r="D9" s="101"/>
      <c r="E9" s="58">
        <f>'SIMULATEUR DT, FA et RATIO'!F16</f>
        <v>0</v>
      </c>
    </row>
    <row r="10" spans="2:12" ht="37.35" customHeight="1" x14ac:dyDescent="0.25">
      <c r="B10" s="102" t="str">
        <f>+'[1]budget détaillé'!G6</f>
        <v>(1) Part de la contribution des Entreprises en dehors du droit de tirage</v>
      </c>
      <c r="C10" s="103"/>
      <c r="D10" s="103"/>
      <c r="E10" s="58">
        <f>'Budget Détaillé Alternance'!G22</f>
        <v>0</v>
      </c>
    </row>
    <row r="11" spans="2:12" x14ac:dyDescent="0.25">
      <c r="B11" s="102" t="str">
        <f>+'[1]budget détaillé'!H6</f>
        <v>(2) Part du coût global à financer par d'autres partenaires</v>
      </c>
      <c r="C11" s="103"/>
      <c r="D11" s="103"/>
      <c r="E11" s="58">
        <f>'Budget Détaillé Alternance'!H22</f>
        <v>0</v>
      </c>
    </row>
    <row r="12" spans="2:12" ht="28.35" customHeight="1" x14ac:dyDescent="0.25">
      <c r="B12" s="102" t="s">
        <v>45</v>
      </c>
      <c r="C12" s="103"/>
      <c r="D12" s="103"/>
      <c r="E12" s="58">
        <f>'Budget Détaillé Alternance'!I22</f>
        <v>0</v>
      </c>
    </row>
    <row r="13" spans="2:12" s="60" customFormat="1" ht="22.15" customHeight="1" x14ac:dyDescent="0.25">
      <c r="B13" s="104"/>
      <c r="C13" s="104"/>
      <c r="D13" s="104"/>
      <c r="E13" s="104"/>
      <c r="G13" s="55"/>
      <c r="H13" s="55"/>
      <c r="I13" s="55"/>
      <c r="J13" s="55"/>
      <c r="K13" s="55"/>
      <c r="L13" s="55"/>
    </row>
    <row r="20" spans="2:4" ht="32.65" customHeight="1" x14ac:dyDescent="0.25"/>
    <row r="23" spans="2:4" x14ac:dyDescent="0.25">
      <c r="B23" s="55"/>
      <c r="D23" s="55"/>
    </row>
    <row r="24" spans="2:4" x14ac:dyDescent="0.25">
      <c r="B24" s="55"/>
      <c r="D24" s="55"/>
    </row>
    <row r="25" spans="2:4" x14ac:dyDescent="0.25">
      <c r="B25" s="55"/>
      <c r="D25" s="55"/>
    </row>
    <row r="26" spans="2:4" x14ac:dyDescent="0.25">
      <c r="B26" s="55"/>
      <c r="D26" s="55"/>
    </row>
    <row r="27" spans="2:4" x14ac:dyDescent="0.25">
      <c r="B27" s="55"/>
      <c r="D27" s="55"/>
    </row>
    <row r="28" spans="2:4" x14ac:dyDescent="0.25">
      <c r="B28" s="55"/>
      <c r="D28" s="55"/>
    </row>
    <row r="29" spans="2:4" x14ac:dyDescent="0.25">
      <c r="B29" s="55"/>
      <c r="D29" s="55"/>
    </row>
    <row r="30" spans="2:4" x14ac:dyDescent="0.25">
      <c r="B30" s="55"/>
      <c r="D30" s="55"/>
    </row>
    <row r="31" spans="2:4" x14ac:dyDescent="0.25">
      <c r="B31" s="55"/>
      <c r="D31" s="55"/>
    </row>
    <row r="32" spans="2:4" x14ac:dyDescent="0.25">
      <c r="B32" s="55"/>
      <c r="D32" s="55"/>
    </row>
    <row r="33" spans="2:4" x14ac:dyDescent="0.25">
      <c r="B33" s="55"/>
      <c r="D33" s="55"/>
    </row>
    <row r="34" spans="2:4" x14ac:dyDescent="0.25">
      <c r="B34" s="55"/>
      <c r="D34" s="55"/>
    </row>
    <row r="35" spans="2:4" x14ac:dyDescent="0.25">
      <c r="B35" s="55"/>
      <c r="D35" s="55"/>
    </row>
    <row r="36" spans="2:4" x14ac:dyDescent="0.25">
      <c r="B36" s="55"/>
      <c r="D36" s="55"/>
    </row>
    <row r="37" spans="2:4" x14ac:dyDescent="0.25">
      <c r="B37" s="55"/>
      <c r="D37" s="55"/>
    </row>
    <row r="38" spans="2:4" x14ac:dyDescent="0.25">
      <c r="B38" s="55"/>
      <c r="D38" s="55"/>
    </row>
    <row r="39" spans="2:4" x14ac:dyDescent="0.25">
      <c r="B39" s="55"/>
      <c r="D39" s="55"/>
    </row>
    <row r="40" spans="2:4" x14ac:dyDescent="0.25">
      <c r="B40" s="55"/>
      <c r="D40" s="55"/>
    </row>
    <row r="41" spans="2:4" x14ac:dyDescent="0.25">
      <c r="B41" s="55"/>
      <c r="D41" s="55"/>
    </row>
    <row r="42" spans="2:4" x14ac:dyDescent="0.25">
      <c r="B42" s="55"/>
      <c r="D42" s="55"/>
    </row>
    <row r="43" spans="2:4" x14ac:dyDescent="0.25">
      <c r="B43" s="55"/>
      <c r="D43" s="55"/>
    </row>
    <row r="44" spans="2:4" x14ac:dyDescent="0.25">
      <c r="B44" s="55"/>
      <c r="D44" s="55"/>
    </row>
    <row r="45" spans="2:4" x14ac:dyDescent="0.25">
      <c r="B45" s="55"/>
      <c r="D45" s="55"/>
    </row>
    <row r="46" spans="2:4" x14ac:dyDescent="0.25">
      <c r="B46" s="55"/>
      <c r="D46" s="55"/>
    </row>
    <row r="47" spans="2:4" x14ac:dyDescent="0.25">
      <c r="B47" s="55"/>
      <c r="D47" s="55"/>
    </row>
    <row r="48" spans="2:4" x14ac:dyDescent="0.25">
      <c r="B48" s="55"/>
      <c r="D48" s="55"/>
    </row>
    <row r="49" spans="2:4" x14ac:dyDescent="0.25">
      <c r="B49" s="55"/>
      <c r="D49" s="55"/>
    </row>
    <row r="50" spans="2:4" x14ac:dyDescent="0.25">
      <c r="B50" s="55"/>
      <c r="D50" s="55"/>
    </row>
    <row r="51" spans="2:4" x14ac:dyDescent="0.25">
      <c r="B51" s="55"/>
      <c r="D51" s="55"/>
    </row>
    <row r="52" spans="2:4" x14ac:dyDescent="0.25">
      <c r="B52" s="55"/>
      <c r="D52" s="55"/>
    </row>
    <row r="53" spans="2:4" x14ac:dyDescent="0.25">
      <c r="B53" s="55"/>
      <c r="D53" s="55"/>
    </row>
    <row r="54" spans="2:4" x14ac:dyDescent="0.25">
      <c r="B54" s="55"/>
      <c r="D54" s="55"/>
    </row>
    <row r="55" spans="2:4" x14ac:dyDescent="0.25">
      <c r="B55" s="55"/>
      <c r="D55" s="55"/>
    </row>
    <row r="56" spans="2:4" x14ac:dyDescent="0.25">
      <c r="B56" s="55"/>
      <c r="D56" s="55"/>
    </row>
    <row r="57" spans="2:4" x14ac:dyDescent="0.25">
      <c r="B57" s="55"/>
      <c r="D57" s="55"/>
    </row>
    <row r="58" spans="2:4" x14ac:dyDescent="0.25">
      <c r="B58" s="55"/>
      <c r="D58" s="55"/>
    </row>
    <row r="59" spans="2:4" x14ac:dyDescent="0.25">
      <c r="B59" s="55"/>
      <c r="D59" s="55"/>
    </row>
    <row r="60" spans="2:4" x14ac:dyDescent="0.25">
      <c r="B60" s="55"/>
      <c r="D60" s="55"/>
    </row>
    <row r="61" spans="2:4" x14ac:dyDescent="0.25">
      <c r="B61" s="55"/>
      <c r="D61" s="55"/>
    </row>
  </sheetData>
  <sheetProtection sheet="1" objects="1" scenarios="1"/>
  <mergeCells count="11">
    <mergeCell ref="B8:D8"/>
    <mergeCell ref="D2:E2"/>
    <mergeCell ref="B4:D4"/>
    <mergeCell ref="B5:D5"/>
    <mergeCell ref="B6:D6"/>
    <mergeCell ref="B7:D7"/>
    <mergeCell ref="B9:D9"/>
    <mergeCell ref="B10:D10"/>
    <mergeCell ref="B11:D11"/>
    <mergeCell ref="B12:D12"/>
    <mergeCell ref="B13:E13"/>
  </mergeCells>
  <pageMargins left="0.55118110236220474" right="0.55118110236220474" top="0.59055118110236227" bottom="0.59055118110236227" header="0" footer="0"/>
  <pageSetup paperSize="9" fitToHeight="0" orientation="landscape"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Budget Détaillé Alternance</vt:lpstr>
      <vt:lpstr>SIMULATEUR DT, FA et RATIO</vt:lpstr>
      <vt:lpstr>RECAPITULATIF DU BUDGET</vt:lpstr>
      <vt:lpstr>'Budget Détaillé Alternance'!Zone_d_impression</vt:lpstr>
    </vt:vector>
  </TitlesOfParts>
  <Company>IN.CO&amp;SO SARL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 ANDRIAMANANTENA</dc:creator>
  <cp:lastModifiedBy>Bruner Noel</cp:lastModifiedBy>
  <cp:lastPrinted>2026-05-06T13:35:52Z</cp:lastPrinted>
  <dcterms:created xsi:type="dcterms:W3CDTF">2017-07-15T08:39:34Z</dcterms:created>
  <dcterms:modified xsi:type="dcterms:W3CDTF">2026-06-01T18:59:23Z</dcterms:modified>
</cp:coreProperties>
</file>